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135" windowWidth="7875" windowHeight="5415" firstSheet="2" activeTab="2"/>
  </bookViews>
  <sheets>
    <sheet name="females" sheetId="1" state="hidden" r:id="rId1"/>
    <sheet name="males" sheetId="2" state="hidden" r:id="rId2"/>
    <sheet name="CCCR Calculator" sheetId="3" r:id="rId3"/>
  </sheets>
  <definedNames/>
  <calcPr fullCalcOnLoad="1"/>
</workbook>
</file>

<file path=xl/sharedStrings.xml><?xml version="1.0" encoding="utf-8"?>
<sst xmlns="http://schemas.openxmlformats.org/spreadsheetml/2006/main" count="314" uniqueCount="175">
  <si>
    <t>IGF_1 males</t>
  </si>
  <si>
    <t>IGF-1 converted</t>
  </si>
  <si>
    <t>SD calculator</t>
  </si>
  <si>
    <t>RESULT IN NMOL/l</t>
  </si>
  <si>
    <t>Age</t>
  </si>
  <si>
    <t>interval</t>
  </si>
  <si>
    <t>n</t>
  </si>
  <si>
    <t>lambda</t>
  </si>
  <si>
    <t>mu</t>
  </si>
  <si>
    <t>sigma</t>
  </si>
  <si>
    <t>2.5%</t>
  </si>
  <si>
    <t>97.5%</t>
  </si>
  <si>
    <t>-2 SD</t>
  </si>
  <si>
    <t>-1 SD</t>
  </si>
  <si>
    <t>0 SD</t>
  </si>
  <si>
    <t>+1 SD</t>
  </si>
  <si>
    <t>+2 SD</t>
  </si>
  <si>
    <t>IGF_1 females</t>
  </si>
  <si>
    <t>[0 , 0.09]</t>
  </si>
  <si>
    <t>(0.09 , 0.375]</t>
  </si>
  <si>
    <t>(0.375 , 0.625]</t>
  </si>
  <si>
    <t>(0.625 , 0.875]</t>
  </si>
  <si>
    <t>(0.875 , 1.12]</t>
  </si>
  <si>
    <t>(1.12 , 1.75]</t>
  </si>
  <si>
    <t>(1.75 , 2.25]</t>
  </si>
  <si>
    <t>(2.25 , 2.75]</t>
  </si>
  <si>
    <t>(2.75 , 3.25]</t>
  </si>
  <si>
    <t>(3.25 , 3.75]</t>
  </si>
  <si>
    <t>(3.75 , 4.25]</t>
  </si>
  <si>
    <t>(4.25 , 4.75]</t>
  </si>
  <si>
    <t>(4.75 , 5.25]</t>
  </si>
  <si>
    <t>(5.25 , 5.75]</t>
  </si>
  <si>
    <t>(5.75 , 6.25]</t>
  </si>
  <si>
    <t>(6.25 , 6.75]</t>
  </si>
  <si>
    <t>(6.75 , 7.25]</t>
  </si>
  <si>
    <t>(7.25 , 7.75]</t>
  </si>
  <si>
    <t>(7.75 , 8.25]</t>
  </si>
  <si>
    <t>(8.25 , 8.75]</t>
  </si>
  <si>
    <t>(8.75 , 9.25]</t>
  </si>
  <si>
    <t>(9.25 , 9.75]</t>
  </si>
  <si>
    <t>(9.75 , 10.2]</t>
  </si>
  <si>
    <t>(10.2 , 10.8]</t>
  </si>
  <si>
    <t>(10.8 , 11.2]</t>
  </si>
  <si>
    <t>(11.2 , 11.8]</t>
  </si>
  <si>
    <t>(11.8 , 12.2]</t>
  </si>
  <si>
    <t>(12.2 , 12.8]</t>
  </si>
  <si>
    <t>(12.8 , 13.2]</t>
  </si>
  <si>
    <t>(13.2 , 13.8]</t>
  </si>
  <si>
    <t>(13.8 , 14.2]</t>
  </si>
  <si>
    <t>(14.2 , 14.8]</t>
  </si>
  <si>
    <t>(14.8 , 15.2]</t>
  </si>
  <si>
    <t>(15.2 , 15.8]</t>
  </si>
  <si>
    <t>(15.8 , 16.2]</t>
  </si>
  <si>
    <t>(16.2 , 16.8]</t>
  </si>
  <si>
    <t>(16.8 , 17.2]</t>
  </si>
  <si>
    <t>(17.2 , 17.8]</t>
  </si>
  <si>
    <t>(17.8 , 18.2]</t>
  </si>
  <si>
    <t>(18.2 , 18.8]</t>
  </si>
  <si>
    <t>(18.8 , 19.2]</t>
  </si>
  <si>
    <t>(19.2 , 19.8]</t>
  </si>
  <si>
    <t>(19.8 , 20.2]</t>
  </si>
  <si>
    <t>(20.2 , 20.8]</t>
  </si>
  <si>
    <t>(20.8 , 21.2]</t>
  </si>
  <si>
    <t>(21.2 , 21.8]</t>
  </si>
  <si>
    <t>(21.8 , 22.2]</t>
  </si>
  <si>
    <t>(22.2 , 22.8]</t>
  </si>
  <si>
    <t>(22.8 , 23.2]</t>
  </si>
  <si>
    <t>(23.2 , 23.8]</t>
  </si>
  <si>
    <t>(23.8 , 24.2]</t>
  </si>
  <si>
    <t>(24.2 , 24.8]</t>
  </si>
  <si>
    <t>(24.8 , 25.2]</t>
  </si>
  <si>
    <t>(25.2 , 25.8]</t>
  </si>
  <si>
    <t>(25.8 , 26.2]</t>
  </si>
  <si>
    <t>(26.2 , 26.8]</t>
  </si>
  <si>
    <t>(26.8 , 27.2]</t>
  </si>
  <si>
    <t>(27.2 , 27.8]</t>
  </si>
  <si>
    <t>(27.8 , 28.2]</t>
  </si>
  <si>
    <t>(28.2 , 28.8]</t>
  </si>
  <si>
    <t>(28.8 , 29.2]</t>
  </si>
  <si>
    <t>(29.2 , 29.8]</t>
  </si>
  <si>
    <t>(29.8 , 30.2]</t>
  </si>
  <si>
    <t>(30.2 , 31.5]</t>
  </si>
  <si>
    <t>(31.5 , 32.5]</t>
  </si>
  <si>
    <t>(32.5 , 33.5]</t>
  </si>
  <si>
    <t>(33.5 , 34.5]</t>
  </si>
  <si>
    <t>(34.5 , 35.5]</t>
  </si>
  <si>
    <t>(35.5 , 36.5]</t>
  </si>
  <si>
    <t>(36.5 , 37.5]</t>
  </si>
  <si>
    <t>(37.5 , 38.5]</t>
  </si>
  <si>
    <t>(38.5 , 39.5]</t>
  </si>
  <si>
    <t>(39.5 , 40.5]</t>
  </si>
  <si>
    <t>(40.5 , 41.5]</t>
  </si>
  <si>
    <t>(41.5 , 42.5]</t>
  </si>
  <si>
    <t>(42.5 , 43.5]</t>
  </si>
  <si>
    <t>(43.5 , 44.5]</t>
  </si>
  <si>
    <t>(44.5 , 45.5]</t>
  </si>
  <si>
    <t>(45.5 , 46.5]</t>
  </si>
  <si>
    <t>(46.5 , 47.5]</t>
  </si>
  <si>
    <t>(47.5 , 48.5]</t>
  </si>
  <si>
    <t>(48.5 , 49.5]</t>
  </si>
  <si>
    <t>(49.5 , 50.5]</t>
  </si>
  <si>
    <t>(50.5 , 51.5]</t>
  </si>
  <si>
    <t>(51.5 , 52.5]</t>
  </si>
  <si>
    <t>(52.5 , 53.5]</t>
  </si>
  <si>
    <t>(53.5 , 54.5]</t>
  </si>
  <si>
    <t>(54.5 , 55.5]</t>
  </si>
  <si>
    <t>(55.5 , 56.5]</t>
  </si>
  <si>
    <t>(56.5 , 57.5]</t>
  </si>
  <si>
    <t>(57.5 , 58.5]</t>
  </si>
  <si>
    <t>(58.5 , 59.5]</t>
  </si>
  <si>
    <t>(59.5 , 60.5]</t>
  </si>
  <si>
    <t>(60.5 , 61.5]</t>
  </si>
  <si>
    <t>(61.5 , 62.5]</t>
  </si>
  <si>
    <t>(62.5 , 63.5]</t>
  </si>
  <si>
    <t>(63.5 , 64.5]</t>
  </si>
  <si>
    <t>(64.5 , 65.5]</t>
  </si>
  <si>
    <t>(65.5 , 66.5]</t>
  </si>
  <si>
    <t>(66.5 , 67.5]</t>
  </si>
  <si>
    <t>(67.5 , 68.5]</t>
  </si>
  <si>
    <t>(68.5 , 69.5]</t>
  </si>
  <si>
    <t>(69.5 , 70.5]</t>
  </si>
  <si>
    <t>(70.5 , 71.5]</t>
  </si>
  <si>
    <t>(71.5 , 72.5]</t>
  </si>
  <si>
    <t>(72.5 , 73.5]</t>
  </si>
  <si>
    <t>(73.5 , 74.5]</t>
  </si>
  <si>
    <t>(74.5 , 75.5]</t>
  </si>
  <si>
    <t>(75.5 , 76.5]</t>
  </si>
  <si>
    <t>(76.5 , 77.5]</t>
  </si>
  <si>
    <t>(77.5 , 78.5]</t>
  </si>
  <si>
    <t>(78.5 , 79.5]</t>
  </si>
  <si>
    <t>(79.5 , 80.5]</t>
  </si>
  <si>
    <t>(80.5 , 81.5]</t>
  </si>
  <si>
    <t>(81.5 , 82.5]</t>
  </si>
  <si>
    <t>(82.5 , 83.5]</t>
  </si>
  <si>
    <t>(83.5 , 84.5]</t>
  </si>
  <si>
    <t>(84.5 , 85.5]</t>
  </si>
  <si>
    <t>(85.5 , 86.5]</t>
  </si>
  <si>
    <t>(86.5 , 87.5]</t>
  </si>
  <si>
    <t>(87.5 , 88.5]</t>
  </si>
  <si>
    <t>(88.5 , 89.5]</t>
  </si>
  <si>
    <t>(89.5 , 99.9]</t>
  </si>
  <si>
    <t>IGF-1 ng/ml</t>
  </si>
  <si>
    <t>IGF-1 IN NMOL/L</t>
  </si>
  <si>
    <t>Male</t>
  </si>
  <si>
    <t>Female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</si>
  <si>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</si>
  <si>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</si>
  <si>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</si>
  <si>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</si>
  <si>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</si>
  <si>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</si>
  <si>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</si>
  <si>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</si>
  <si>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</si>
  <si>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</si>
  <si>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</si>
  <si>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</si>
  <si>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</si>
  <si>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</si>
  <si>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</si>
  <si>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</si>
  <si>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</si>
  <si>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</si>
  <si>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</si>
  <si>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</si>
  <si>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</si>
  <si>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</si>
  <si>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</si>
  <si>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</si>
  <si>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</si>
  <si>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Enter Age in yrs</t>
  </si>
  <si>
    <t>IGF-1 in nmol/l</t>
  </si>
  <si>
    <t>SD score</t>
  </si>
  <si>
    <t>Select Sex</t>
  </si>
  <si>
    <t>SD Score is assay specific and only valid for the ISYS assay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</si>
</sst>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</numFmts>
  <fonts count="43">
    <font>
      <sz val="10"/>
      <name val="Arial"/>
      <family val="0"/>
    </font>
    <font>
      <b/>
      <sz val="14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ahoma"/>
      <family val="2"/>
    </font>
    <font>
      <sz val="11"/>
      <color indexed="8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 horizontal="left"/>
    </xf>
    <xf numFmtId="172" fontId="1" fillId="0" borderId="0" xfId="42" applyNumberFormat="1" applyFont="1" applyAlignment="1">
      <alignment horizontal="left"/>
    </xf>
    <xf numFmtId="172" fontId="0" fillId="0" borderId="0" xfId="42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38" fillId="31" borderId="0" xfId="54" applyBorder="1" applyAlignment="1" applyProtection="1">
      <alignment/>
      <protection locked="0"/>
    </xf>
    <xf numFmtId="170" fontId="38" fillId="31" borderId="0" xfId="54" applyNumberFormat="1" applyBorder="1" applyAlignment="1" applyProtection="1">
      <alignment/>
      <protection locked="0"/>
    </xf>
    <xf numFmtId="0" fontId="0" fillId="33" borderId="0" xfId="0" applyFill="1" applyAlignment="1">
      <alignment/>
    </xf>
    <xf numFmtId="17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32" fillId="29" borderId="0" xfId="47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A1">
      <selection activeCell="W17" sqref="W17"/>
    </sheetView>
  </sheetViews>
  <sheetFormatPr defaultColWidth="12.57421875" defaultRowHeight="12.75"/>
  <cols>
    <col min="1" max="1" width="21.28125" style="5" bestFit="1" customWidth="1"/>
    <col min="2" max="2" width="18.28125" style="3" hidden="1" customWidth="1"/>
    <col min="3" max="3" width="11.57421875" style="11" hidden="1" customWidth="1"/>
    <col min="4" max="19" width="12.57421875" style="0" hidden="1" customWidth="1"/>
    <col min="20" max="20" width="19.57421875" style="0" bestFit="1" customWidth="1"/>
    <col min="21" max="22" width="12.57421875" style="0" hidden="1" customWidth="1"/>
    <col min="23" max="23" width="28.421875" style="0" bestFit="1" customWidth="1"/>
  </cols>
  <sheetData>
    <row r="1" spans="1:23" s="1" customFormat="1" ht="25.5" customHeight="1">
      <c r="A1" s="1" t="s">
        <v>17</v>
      </c>
      <c r="B1" s="2"/>
      <c r="C1" s="8"/>
      <c r="S1" s="1" t="s">
        <v>1</v>
      </c>
      <c r="T1" s="1" t="s">
        <v>2</v>
      </c>
      <c r="W1" s="1" t="s">
        <v>3</v>
      </c>
    </row>
    <row r="2" spans="1:24" s="3" customFormat="1" ht="14.2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H2" s="3" t="s">
        <v>10</v>
      </c>
      <c r="I2" s="4">
        <v>0.25</v>
      </c>
      <c r="J2" s="4">
        <v>0.5</v>
      </c>
      <c r="K2" s="4">
        <v>0.75</v>
      </c>
      <c r="L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/>
      <c r="T2"/>
      <c r="U2"/>
      <c r="V2"/>
      <c r="W2"/>
      <c r="X2"/>
    </row>
    <row r="3" spans="1:24" ht="14.25">
      <c r="A3" s="18">
        <v>0</v>
      </c>
      <c r="B3" s="3" t="s">
        <v>18</v>
      </c>
      <c r="C3" s="9">
        <v>67</v>
      </c>
      <c r="D3" s="6">
        <v>0.459527456525904</v>
      </c>
      <c r="E3" s="6">
        <v>58.5742304550719</v>
      </c>
      <c r="F3" s="6">
        <v>0.46617584470861</v>
      </c>
      <c r="G3" s="6"/>
      <c r="H3" s="6">
        <v>17.9106468601548</v>
      </c>
      <c r="I3" s="6">
        <v>41.7079423199947</v>
      </c>
      <c r="J3" s="6">
        <v>58.5742304550719</v>
      </c>
      <c r="K3" s="6">
        <v>78.5696255667321</v>
      </c>
      <c r="L3" s="6">
        <v>125.608366801048</v>
      </c>
      <c r="M3" s="6"/>
      <c r="N3" s="6">
        <v>17.3394396813199</v>
      </c>
      <c r="O3" s="6">
        <v>34.6629268694251</v>
      </c>
      <c r="P3" s="6">
        <v>58.5742304550719</v>
      </c>
      <c r="Q3" s="6">
        <v>89.3615479159555</v>
      </c>
      <c r="R3" s="6">
        <v>127.265329549568</v>
      </c>
      <c r="S3" s="6">
        <f>W3/0.13</f>
        <v>0</v>
      </c>
      <c r="T3" s="10">
        <f>(V3-1)/(D3*F3)</f>
        <v>-4.668085137502216</v>
      </c>
      <c r="U3">
        <f>S3/E3</f>
        <v>0</v>
      </c>
      <c r="V3">
        <f>POWER(U3,D3)</f>
        <v>0</v>
      </c>
      <c r="W3" s="12">
        <f>+'CCCR Calculator'!$E$7</f>
        <v>0</v>
      </c>
      <c r="X3" s="7"/>
    </row>
    <row r="4" spans="1:24" ht="14.25">
      <c r="A4" s="18">
        <v>0.25</v>
      </c>
      <c r="B4" s="3" t="s">
        <v>19</v>
      </c>
      <c r="C4" s="9">
        <v>13</v>
      </c>
      <c r="D4" s="6">
        <v>0.459527456525904</v>
      </c>
      <c r="E4" s="6">
        <v>59.197443725239</v>
      </c>
      <c r="F4" s="6">
        <v>0.464356628793549</v>
      </c>
      <c r="G4" s="6"/>
      <c r="H4" s="6">
        <v>18.2126486192095</v>
      </c>
      <c r="I4" s="6">
        <v>42.2121838768835</v>
      </c>
      <c r="J4" s="6">
        <v>59.197443725239</v>
      </c>
      <c r="K4" s="6">
        <v>79.3204756905677</v>
      </c>
      <c r="L4" s="6">
        <v>126.626233881462</v>
      </c>
      <c r="M4" s="6"/>
      <c r="N4" s="6">
        <v>17.6356722560386</v>
      </c>
      <c r="O4" s="6">
        <v>35.1128859144542</v>
      </c>
      <c r="P4" s="6">
        <v>59.197443725239</v>
      </c>
      <c r="Q4" s="6">
        <v>90.1770731482196</v>
      </c>
      <c r="R4" s="6">
        <v>128.292011303631</v>
      </c>
      <c r="S4" s="6">
        <f aca="true" t="shared" si="0" ref="S4:S67">W4/0.13</f>
        <v>0</v>
      </c>
      <c r="T4" s="10">
        <f aca="true" t="shared" si="1" ref="T4:T67">(V4-1)/(D4*F4)</f>
        <v>-4.686373354463967</v>
      </c>
      <c r="U4">
        <f aca="true" t="shared" si="2" ref="U4:U67">S4/E4</f>
        <v>0</v>
      </c>
      <c r="V4">
        <f aca="true" t="shared" si="3" ref="V4:V67">POWER(U4,D4)</f>
        <v>0</v>
      </c>
      <c r="W4" s="12">
        <f>+'CCCR Calculator'!$E$7</f>
        <v>0</v>
      </c>
      <c r="X4" s="7"/>
    </row>
    <row r="5" spans="1:24" ht="14.25">
      <c r="A5" s="18">
        <v>0.5</v>
      </c>
      <c r="B5" s="3" t="s">
        <v>20</v>
      </c>
      <c r="C5" s="9">
        <v>12</v>
      </c>
      <c r="D5" s="6">
        <v>0.459527456525904</v>
      </c>
      <c r="E5" s="6">
        <v>60.0314264066431</v>
      </c>
      <c r="F5" s="6">
        <v>0.462537558991108</v>
      </c>
      <c r="G5" s="6"/>
      <c r="H5" s="6">
        <v>18.5826045276873</v>
      </c>
      <c r="I5" s="6">
        <v>42.8682511006511</v>
      </c>
      <c r="J5" s="6">
        <v>60.0314264066431</v>
      </c>
      <c r="K5" s="6">
        <v>80.3517041601245</v>
      </c>
      <c r="L5" s="6">
        <v>128.087569751044</v>
      </c>
      <c r="M5" s="6"/>
      <c r="N5" s="6">
        <v>17.9978267068259</v>
      </c>
      <c r="O5" s="6">
        <v>35.689956577742</v>
      </c>
      <c r="P5" s="6">
        <v>60.0314264066431</v>
      </c>
      <c r="Q5" s="6">
        <v>91.3104617978418</v>
      </c>
      <c r="R5" s="6">
        <v>129.767895077084</v>
      </c>
      <c r="S5" s="6">
        <f t="shared" si="0"/>
        <v>0</v>
      </c>
      <c r="T5" s="10">
        <f t="shared" si="1"/>
        <v>-4.7048039447724905</v>
      </c>
      <c r="U5">
        <f t="shared" si="2"/>
        <v>0</v>
      </c>
      <c r="V5">
        <f t="shared" si="3"/>
        <v>0</v>
      </c>
      <c r="W5" s="12">
        <f>+'CCCR Calculator'!$E$7</f>
        <v>0</v>
      </c>
      <c r="X5" s="7"/>
    </row>
    <row r="6" spans="1:24" ht="14.25">
      <c r="A6" s="18">
        <v>0.75</v>
      </c>
      <c r="B6" s="3" t="s">
        <v>21</v>
      </c>
      <c r="C6" s="9">
        <v>10</v>
      </c>
      <c r="D6" s="6">
        <v>0.459527456525904</v>
      </c>
      <c r="E6" s="6">
        <v>61.0714462353798</v>
      </c>
      <c r="F6" s="6">
        <v>0.460718723343913</v>
      </c>
      <c r="G6" s="6"/>
      <c r="H6" s="6">
        <v>19.0202446468676</v>
      </c>
      <c r="I6" s="6">
        <v>43.6734050641773</v>
      </c>
      <c r="J6" s="6">
        <v>61.0714462353798</v>
      </c>
      <c r="K6" s="6">
        <v>81.6560817897195</v>
      </c>
      <c r="L6" s="6">
        <v>129.97893983682</v>
      </c>
      <c r="M6" s="6"/>
      <c r="N6" s="6">
        <v>18.4256832060343</v>
      </c>
      <c r="O6" s="6">
        <v>36.3921867310267</v>
      </c>
      <c r="P6" s="6">
        <v>61.0714462353798</v>
      </c>
      <c r="Q6" s="6">
        <v>92.7530950281909</v>
      </c>
      <c r="R6" s="6">
        <v>131.679321819416</v>
      </c>
      <c r="S6" s="6">
        <f t="shared" si="0"/>
        <v>0</v>
      </c>
      <c r="T6" s="10">
        <f t="shared" si="1"/>
        <v>-4.723377674673691</v>
      </c>
      <c r="U6">
        <f t="shared" si="2"/>
        <v>0</v>
      </c>
      <c r="V6">
        <f t="shared" si="3"/>
        <v>0</v>
      </c>
      <c r="W6" s="12">
        <f>+'CCCR Calculator'!$E$7</f>
        <v>0</v>
      </c>
      <c r="X6" s="7"/>
    </row>
    <row r="7" spans="1:24" ht="14.25">
      <c r="A7" s="18">
        <v>1</v>
      </c>
      <c r="B7" s="3" t="s">
        <v>22</v>
      </c>
      <c r="C7" s="9">
        <v>154</v>
      </c>
      <c r="D7" s="6">
        <v>0.459527456525904</v>
      </c>
      <c r="E7" s="6">
        <v>62.3127709475448</v>
      </c>
      <c r="F7" s="6">
        <v>0.458900209894591</v>
      </c>
      <c r="G7" s="6"/>
      <c r="H7" s="6">
        <v>19.5252702409902</v>
      </c>
      <c r="I7" s="6">
        <v>44.6248881019851</v>
      </c>
      <c r="J7" s="6">
        <v>62.3127709475448</v>
      </c>
      <c r="K7" s="6">
        <v>83.2264080874428</v>
      </c>
      <c r="L7" s="6">
        <v>132.287021964076</v>
      </c>
      <c r="M7" s="6"/>
      <c r="N7" s="6">
        <v>18.9189933172698</v>
      </c>
      <c r="O7" s="6">
        <v>37.2175998818737</v>
      </c>
      <c r="P7" s="6">
        <v>62.3127709475448</v>
      </c>
      <c r="Q7" s="6">
        <v>94.4964002314234</v>
      </c>
      <c r="R7" s="6">
        <v>134.012748116514</v>
      </c>
      <c r="S7" s="6">
        <f t="shared" si="0"/>
        <v>0</v>
      </c>
      <c r="T7" s="10">
        <f t="shared" si="1"/>
        <v>-4.742095307924707</v>
      </c>
      <c r="U7">
        <f t="shared" si="2"/>
        <v>0</v>
      </c>
      <c r="V7">
        <f t="shared" si="3"/>
        <v>0</v>
      </c>
      <c r="W7" s="12">
        <f>+'CCCR Calculator'!$E$7</f>
        <v>0</v>
      </c>
      <c r="X7" s="7"/>
    </row>
    <row r="8" spans="1:24" ht="14.25">
      <c r="A8" s="18">
        <v>1.5</v>
      </c>
      <c r="B8" s="3" t="s">
        <v>23</v>
      </c>
      <c r="C8" s="9">
        <v>14</v>
      </c>
      <c r="D8" s="6">
        <v>0.459527456525904</v>
      </c>
      <c r="E8" s="6">
        <v>65.380405966542</v>
      </c>
      <c r="F8" s="6">
        <v>0.455264501760068</v>
      </c>
      <c r="G8" s="6"/>
      <c r="H8" s="6">
        <v>20.736136082913</v>
      </c>
      <c r="I8" s="6">
        <v>46.9557162574472</v>
      </c>
      <c r="J8" s="6">
        <v>65.380405966542</v>
      </c>
      <c r="K8" s="6">
        <v>87.1362487214526</v>
      </c>
      <c r="L8" s="6">
        <v>138.100596372334</v>
      </c>
      <c r="M8" s="6"/>
      <c r="N8" s="6">
        <v>20.1008346718829</v>
      </c>
      <c r="O8" s="6">
        <v>39.2299461350677</v>
      </c>
      <c r="P8" s="6">
        <v>65.380405966542</v>
      </c>
      <c r="Q8" s="6">
        <v>98.8509679584571</v>
      </c>
      <c r="R8" s="6">
        <v>139.892004625391</v>
      </c>
      <c r="S8" s="6">
        <f t="shared" si="0"/>
        <v>0</v>
      </c>
      <c r="T8" s="10">
        <f t="shared" si="1"/>
        <v>-4.779965325066504</v>
      </c>
      <c r="U8">
        <f t="shared" si="2"/>
        <v>0</v>
      </c>
      <c r="V8">
        <f t="shared" si="3"/>
        <v>0</v>
      </c>
      <c r="W8" s="12">
        <f>+'CCCR Calculator'!$E$7</f>
        <v>0</v>
      </c>
      <c r="X8" s="7"/>
    </row>
    <row r="9" spans="1:24" ht="14.25">
      <c r="A9" s="18">
        <v>2</v>
      </c>
      <c r="B9" s="3" t="s">
        <v>24</v>
      </c>
      <c r="C9" s="9">
        <v>14</v>
      </c>
      <c r="D9" s="6">
        <v>0.459527456525904</v>
      </c>
      <c r="E9" s="6">
        <v>69.1964733523997</v>
      </c>
      <c r="F9" s="6">
        <v>0.451631138928553</v>
      </c>
      <c r="G9" s="6"/>
      <c r="H9" s="6">
        <v>22.2122183171097</v>
      </c>
      <c r="I9" s="6">
        <v>49.838294556825</v>
      </c>
      <c r="J9" s="6">
        <v>69.1964733523997</v>
      </c>
      <c r="K9" s="6">
        <v>92.0241992470392</v>
      </c>
      <c r="L9" s="6">
        <v>145.423967683709</v>
      </c>
      <c r="M9" s="6"/>
      <c r="N9" s="6">
        <v>21.5407727385617</v>
      </c>
      <c r="O9" s="6">
        <v>41.7106882943904</v>
      </c>
      <c r="P9" s="6">
        <v>69.1964733523997</v>
      </c>
      <c r="Q9" s="6">
        <v>104.306512845429</v>
      </c>
      <c r="R9" s="6">
        <v>147.299634067544</v>
      </c>
      <c r="S9" s="6">
        <f t="shared" si="0"/>
        <v>0</v>
      </c>
      <c r="T9" s="10">
        <f t="shared" si="1"/>
        <v>-4.818420043643326</v>
      </c>
      <c r="U9">
        <f t="shared" si="2"/>
        <v>0</v>
      </c>
      <c r="V9">
        <f t="shared" si="3"/>
        <v>0</v>
      </c>
      <c r="W9" s="12">
        <f>+'CCCR Calculator'!$E$7</f>
        <v>0</v>
      </c>
      <c r="X9" s="7"/>
    </row>
    <row r="10" spans="1:24" ht="14.25">
      <c r="A10" s="18">
        <v>2.5</v>
      </c>
      <c r="B10" s="3" t="s">
        <v>25</v>
      </c>
      <c r="C10" s="9">
        <v>9</v>
      </c>
      <c r="D10" s="6">
        <v>0.459527456525904</v>
      </c>
      <c r="E10" s="6">
        <v>73.7231149938829</v>
      </c>
      <c r="F10" s="6">
        <v>0.448000825741055</v>
      </c>
      <c r="G10" s="6"/>
      <c r="H10" s="6">
        <v>23.950042617995</v>
      </c>
      <c r="I10" s="6">
        <v>53.2498741565958</v>
      </c>
      <c r="J10" s="6">
        <v>73.7231149938829</v>
      </c>
      <c r="K10" s="6">
        <v>97.8336969822801</v>
      </c>
      <c r="L10" s="6">
        <v>154.15461421772</v>
      </c>
      <c r="M10" s="6"/>
      <c r="N10" s="6">
        <v>23.2357411324019</v>
      </c>
      <c r="O10" s="6">
        <v>44.6431166551153</v>
      </c>
      <c r="P10" s="6">
        <v>73.7231149938829</v>
      </c>
      <c r="Q10" s="6">
        <v>110.796128713327</v>
      </c>
      <c r="R10" s="6">
        <v>156.13146112335</v>
      </c>
      <c r="S10" s="6">
        <f t="shared" si="0"/>
        <v>0</v>
      </c>
      <c r="T10" s="10">
        <f t="shared" si="1"/>
        <v>-4.857465448969105</v>
      </c>
      <c r="U10">
        <f t="shared" si="2"/>
        <v>0</v>
      </c>
      <c r="V10">
        <f t="shared" si="3"/>
        <v>0</v>
      </c>
      <c r="W10" s="12">
        <f>+'CCCR Calculator'!$E$7</f>
        <v>0</v>
      </c>
      <c r="X10" s="7"/>
    </row>
    <row r="11" spans="1:24" ht="14.25">
      <c r="A11" s="18">
        <v>3</v>
      </c>
      <c r="B11" s="3" t="s">
        <v>26</v>
      </c>
      <c r="C11" s="9">
        <v>31</v>
      </c>
      <c r="D11" s="6">
        <v>0.459527456525904</v>
      </c>
      <c r="E11" s="6">
        <v>78.9224727797565</v>
      </c>
      <c r="F11" s="6">
        <v>0.444374266538587</v>
      </c>
      <c r="G11" s="6"/>
      <c r="H11" s="6">
        <v>25.9456296617191</v>
      </c>
      <c r="I11" s="6">
        <v>57.1673947677614</v>
      </c>
      <c r="J11" s="6">
        <v>78.9224727797565</v>
      </c>
      <c r="K11" s="6">
        <v>104.508645256039</v>
      </c>
      <c r="L11" s="6">
        <v>164.19181797643</v>
      </c>
      <c r="M11" s="6"/>
      <c r="N11" s="6">
        <v>25.1821703085648</v>
      </c>
      <c r="O11" s="6">
        <v>48.0101129384495</v>
      </c>
      <c r="P11" s="6">
        <v>78.9224727797565</v>
      </c>
      <c r="Q11" s="6">
        <v>118.253657449139</v>
      </c>
      <c r="R11" s="6">
        <v>166.285165583542</v>
      </c>
      <c r="S11" s="6">
        <f t="shared" si="0"/>
        <v>0</v>
      </c>
      <c r="T11" s="10">
        <f t="shared" si="1"/>
        <v>-4.897107452008224</v>
      </c>
      <c r="U11">
        <f t="shared" si="2"/>
        <v>0</v>
      </c>
      <c r="V11">
        <f t="shared" si="3"/>
        <v>0</v>
      </c>
      <c r="W11" s="12">
        <f>+'CCCR Calculator'!$E$7</f>
        <v>0</v>
      </c>
      <c r="X11" s="7"/>
    </row>
    <row r="12" spans="1:24" ht="14.25">
      <c r="A12" s="18">
        <v>3.5</v>
      </c>
      <c r="B12" s="3" t="s">
        <v>27</v>
      </c>
      <c r="C12" s="9">
        <v>20</v>
      </c>
      <c r="D12" s="6">
        <v>0.459527456525904</v>
      </c>
      <c r="E12" s="6">
        <v>84.7566885987854</v>
      </c>
      <c r="F12" s="6">
        <v>0.440752165662159</v>
      </c>
      <c r="G12" s="6"/>
      <c r="H12" s="6">
        <v>28.194481104193</v>
      </c>
      <c r="I12" s="6">
        <v>61.567481324491</v>
      </c>
      <c r="J12" s="6">
        <v>84.7566885987854</v>
      </c>
      <c r="K12" s="6">
        <v>111.993414845605</v>
      </c>
      <c r="L12" s="6">
        <v>175.436662981447</v>
      </c>
      <c r="M12" s="6"/>
      <c r="N12" s="6">
        <v>27.3759731365112</v>
      </c>
      <c r="O12" s="6">
        <v>51.7941447397852</v>
      </c>
      <c r="P12" s="6">
        <v>84.7566885987854</v>
      </c>
      <c r="Q12" s="6">
        <v>126.61369040693</v>
      </c>
      <c r="R12" s="6">
        <v>177.660280458966</v>
      </c>
      <c r="S12" s="6">
        <f t="shared" si="0"/>
        <v>0</v>
      </c>
      <c r="T12" s="10">
        <f t="shared" si="1"/>
        <v>-4.937351876371364</v>
      </c>
      <c r="U12">
        <f t="shared" si="2"/>
        <v>0</v>
      </c>
      <c r="V12">
        <f t="shared" si="3"/>
        <v>0</v>
      </c>
      <c r="W12" s="12">
        <f>+'CCCR Calculator'!$E$7</f>
        <v>0</v>
      </c>
      <c r="X12" s="7"/>
    </row>
    <row r="13" spans="1:24" ht="14.25">
      <c r="A13" s="18">
        <v>4</v>
      </c>
      <c r="B13" s="3" t="s">
        <v>28</v>
      </c>
      <c r="C13" s="9">
        <v>33</v>
      </c>
      <c r="D13" s="6">
        <v>0.459527456525904</v>
      </c>
      <c r="E13" s="6">
        <v>91.1878068756377</v>
      </c>
      <c r="F13" s="6">
        <v>0.437135227564376</v>
      </c>
      <c r="G13" s="6"/>
      <c r="H13" s="6">
        <v>30.6915331573588</v>
      </c>
      <c r="I13" s="6">
        <v>66.426369932753</v>
      </c>
      <c r="J13" s="6">
        <v>91.1878068756377</v>
      </c>
      <c r="K13" s="6">
        <v>120.232716477776</v>
      </c>
      <c r="L13" s="6">
        <v>187.791831220429</v>
      </c>
      <c r="M13" s="6"/>
      <c r="N13" s="6">
        <v>29.8124990072945</v>
      </c>
      <c r="O13" s="6">
        <v>55.977200506872</v>
      </c>
      <c r="P13" s="6">
        <v>91.1878068756377</v>
      </c>
      <c r="Q13" s="6">
        <v>135.811423959897</v>
      </c>
      <c r="R13" s="6">
        <v>190.157985122835</v>
      </c>
      <c r="S13" s="6">
        <f t="shared" si="0"/>
        <v>0</v>
      </c>
      <c r="T13" s="10">
        <f t="shared" si="1"/>
        <v>-4.978204443215061</v>
      </c>
      <c r="U13">
        <f t="shared" si="2"/>
        <v>0</v>
      </c>
      <c r="V13">
        <f t="shared" si="3"/>
        <v>0</v>
      </c>
      <c r="W13" s="12">
        <f>+'CCCR Calculator'!$E$7</f>
        <v>0</v>
      </c>
      <c r="X13" s="7"/>
    </row>
    <row r="14" spans="1:24" ht="14.25">
      <c r="A14" s="18">
        <v>4.5</v>
      </c>
      <c r="B14" s="3" t="s">
        <v>29</v>
      </c>
      <c r="C14" s="9">
        <v>32</v>
      </c>
      <c r="D14" s="6">
        <v>0.459527456525904</v>
      </c>
      <c r="E14" s="6">
        <v>98.0990199706536</v>
      </c>
      <c r="F14" s="6">
        <v>0.433524246980196</v>
      </c>
      <c r="G14" s="6"/>
      <c r="H14" s="6">
        <v>33.4043145773293</v>
      </c>
      <c r="I14" s="6">
        <v>71.6623680028997</v>
      </c>
      <c r="J14" s="6">
        <v>98.0990199706536</v>
      </c>
      <c r="K14" s="6">
        <v>129.067992988244</v>
      </c>
      <c r="L14" s="6">
        <v>201.000263817902</v>
      </c>
      <c r="M14" s="6"/>
      <c r="N14" s="6">
        <v>32.4604490967113</v>
      </c>
      <c r="O14" s="6">
        <v>60.4922129726523</v>
      </c>
      <c r="P14" s="6">
        <v>98.0990199706536</v>
      </c>
      <c r="Q14" s="6">
        <v>145.665731152456</v>
      </c>
      <c r="R14" s="6">
        <v>203.517745943037</v>
      </c>
      <c r="S14" s="6">
        <f t="shared" si="0"/>
        <v>0</v>
      </c>
      <c r="T14" s="10">
        <f t="shared" si="1"/>
        <v>-5.01966971237531</v>
      </c>
      <c r="U14">
        <f t="shared" si="2"/>
        <v>0</v>
      </c>
      <c r="V14">
        <f t="shared" si="3"/>
        <v>0</v>
      </c>
      <c r="W14" s="12">
        <f>+'CCCR Calculator'!$E$7</f>
        <v>0</v>
      </c>
      <c r="X14" s="7"/>
    </row>
    <row r="15" spans="1:24" ht="14.25">
      <c r="A15" s="18">
        <v>5</v>
      </c>
      <c r="B15" s="3" t="s">
        <v>30</v>
      </c>
      <c r="C15" s="9">
        <v>48</v>
      </c>
      <c r="D15" s="6">
        <v>0.459527456525904</v>
      </c>
      <c r="E15" s="6">
        <v>105.15248972088</v>
      </c>
      <c r="F15" s="6">
        <v>0.429920271715391</v>
      </c>
      <c r="G15" s="6"/>
      <c r="H15" s="6">
        <v>36.2223734175694</v>
      </c>
      <c r="I15" s="6">
        <v>77.0308758517784</v>
      </c>
      <c r="J15" s="6">
        <v>105.15248972088</v>
      </c>
      <c r="K15" s="6">
        <v>138.051884153165</v>
      </c>
      <c r="L15" s="6">
        <v>214.359472393609</v>
      </c>
      <c r="M15" s="6"/>
      <c r="N15" s="6">
        <v>35.2126602636485</v>
      </c>
      <c r="O15" s="6">
        <v>65.13387463218</v>
      </c>
      <c r="P15" s="6">
        <v>105.15248972088</v>
      </c>
      <c r="Q15" s="6">
        <v>155.670459666871</v>
      </c>
      <c r="R15" s="6">
        <v>217.028132387964</v>
      </c>
      <c r="S15" s="6">
        <f t="shared" si="0"/>
        <v>0</v>
      </c>
      <c r="T15" s="10">
        <f t="shared" si="1"/>
        <v>-5.0617490621317405</v>
      </c>
      <c r="U15">
        <f t="shared" si="2"/>
        <v>0</v>
      </c>
      <c r="V15">
        <f t="shared" si="3"/>
        <v>0</v>
      </c>
      <c r="W15" s="12">
        <f>+'CCCR Calculator'!$E$7</f>
        <v>0</v>
      </c>
      <c r="X15" s="7"/>
    </row>
    <row r="16" spans="1:24" ht="14.25">
      <c r="A16" s="18">
        <v>5.5</v>
      </c>
      <c r="B16" s="3" t="s">
        <v>31</v>
      </c>
      <c r="C16" s="9">
        <v>47</v>
      </c>
      <c r="D16" s="6">
        <v>0.459527456525904</v>
      </c>
      <c r="E16" s="6">
        <v>112.063285447096</v>
      </c>
      <c r="F16" s="6">
        <v>0.426324374038914</v>
      </c>
      <c r="G16" s="6"/>
      <c r="H16" s="6">
        <v>39.0483297652936</v>
      </c>
      <c r="I16" s="6">
        <v>82.3233661763913</v>
      </c>
      <c r="J16" s="6">
        <v>112.063285447096</v>
      </c>
      <c r="K16" s="6">
        <v>146.810186744757</v>
      </c>
      <c r="L16" s="6">
        <v>227.288480090978</v>
      </c>
      <c r="M16" s="6"/>
      <c r="N16" s="6">
        <v>37.974509531122</v>
      </c>
      <c r="O16" s="6">
        <v>69.7260184426918</v>
      </c>
      <c r="P16" s="6">
        <v>112.063285447096</v>
      </c>
      <c r="Q16" s="6">
        <v>165.403634380639</v>
      </c>
      <c r="R16" s="6">
        <v>230.100941485202</v>
      </c>
      <c r="S16" s="6">
        <f t="shared" si="0"/>
        <v>0</v>
      </c>
      <c r="T16" s="10">
        <f t="shared" si="1"/>
        <v>-5.104443153297562</v>
      </c>
      <c r="U16">
        <f t="shared" si="2"/>
        <v>0</v>
      </c>
      <c r="V16">
        <f t="shared" si="3"/>
        <v>0</v>
      </c>
      <c r="W16" s="12">
        <f>+'CCCR Calculator'!$E$7</f>
        <v>0</v>
      </c>
      <c r="X16" s="7"/>
    </row>
    <row r="17" spans="1:24" ht="14.25">
      <c r="A17" s="18">
        <v>6</v>
      </c>
      <c r="B17" s="3" t="s">
        <v>32</v>
      </c>
      <c r="C17" s="9">
        <v>75</v>
      </c>
      <c r="D17" s="6">
        <v>0.459527456525904</v>
      </c>
      <c r="E17" s="6">
        <v>119.136016462103</v>
      </c>
      <c r="F17" s="6">
        <v>0.422737507104701</v>
      </c>
      <c r="G17" s="6"/>
      <c r="H17" s="6">
        <v>41.9880222422637</v>
      </c>
      <c r="I17" s="6">
        <v>87.7632575192542</v>
      </c>
      <c r="J17" s="6">
        <v>119.136016462103</v>
      </c>
      <c r="K17" s="6">
        <v>155.742592485663</v>
      </c>
      <c r="L17" s="6">
        <v>240.407766755049</v>
      </c>
      <c r="M17" s="6"/>
      <c r="N17" s="6">
        <v>40.8489322105318</v>
      </c>
      <c r="O17" s="6">
        <v>74.4577473833803</v>
      </c>
      <c r="P17" s="6">
        <v>119.136016462103</v>
      </c>
      <c r="Q17" s="6">
        <v>175.315898061682</v>
      </c>
      <c r="R17" s="6">
        <v>243.364379190537</v>
      </c>
      <c r="S17" s="6">
        <f t="shared" si="0"/>
        <v>0</v>
      </c>
      <c r="T17" s="10">
        <f t="shared" si="1"/>
        <v>-5.147753619145576</v>
      </c>
      <c r="U17">
        <f t="shared" si="2"/>
        <v>0</v>
      </c>
      <c r="V17">
        <f t="shared" si="3"/>
        <v>0</v>
      </c>
      <c r="W17" s="12">
        <f>+'CCCR Calculator'!$E$7</f>
        <v>0</v>
      </c>
      <c r="X17" s="7"/>
    </row>
    <row r="18" spans="1:24" ht="14.25">
      <c r="A18" s="18">
        <v>6.5</v>
      </c>
      <c r="B18" s="3" t="s">
        <v>33</v>
      </c>
      <c r="C18" s="9">
        <v>79</v>
      </c>
      <c r="D18" s="6">
        <v>0.459527456525904</v>
      </c>
      <c r="E18" s="6">
        <v>126.71555322619</v>
      </c>
      <c r="F18" s="6">
        <v>0.419160890969092</v>
      </c>
      <c r="G18" s="6"/>
      <c r="H18" s="6">
        <v>45.1664297695255</v>
      </c>
      <c r="I18" s="6">
        <v>93.6061701694135</v>
      </c>
      <c r="J18" s="6">
        <v>126.71555322619</v>
      </c>
      <c r="K18" s="6">
        <v>165.297954123035</v>
      </c>
      <c r="L18" s="6">
        <v>254.406293177235</v>
      </c>
      <c r="M18" s="6"/>
      <c r="N18" s="6">
        <v>43.9576451321241</v>
      </c>
      <c r="O18" s="6">
        <v>79.5467749283374</v>
      </c>
      <c r="P18" s="6">
        <v>126.71555322619</v>
      </c>
      <c r="Q18" s="6">
        <v>185.911652807615</v>
      </c>
      <c r="R18" s="6">
        <v>257.515784286872</v>
      </c>
      <c r="S18" s="6">
        <f t="shared" si="0"/>
        <v>0</v>
      </c>
      <c r="T18" s="10">
        <f t="shared" si="1"/>
        <v>-5.191678372272731</v>
      </c>
      <c r="U18">
        <f t="shared" si="2"/>
        <v>0</v>
      </c>
      <c r="V18">
        <f t="shared" si="3"/>
        <v>0</v>
      </c>
      <c r="W18" s="12">
        <f>+'CCCR Calculator'!$E$7</f>
        <v>0</v>
      </c>
      <c r="X18" s="7"/>
    </row>
    <row r="19" spans="1:24" ht="14.25">
      <c r="A19" s="18">
        <v>7</v>
      </c>
      <c r="B19" s="3" t="s">
        <v>34</v>
      </c>
      <c r="C19" s="9">
        <v>104</v>
      </c>
      <c r="D19" s="6">
        <v>0.459527456525904</v>
      </c>
      <c r="E19" s="6">
        <v>134.967743149181</v>
      </c>
      <c r="F19" s="6">
        <v>0.415596206993023</v>
      </c>
      <c r="G19" s="6"/>
      <c r="H19" s="6">
        <v>48.6494322743013</v>
      </c>
      <c r="I19" s="6">
        <v>99.9778711844262</v>
      </c>
      <c r="J19" s="6">
        <v>134.967743149181</v>
      </c>
      <c r="K19" s="6">
        <v>175.688346822936</v>
      </c>
      <c r="L19" s="6">
        <v>269.601708951476</v>
      </c>
      <c r="M19" s="6"/>
      <c r="N19" s="6">
        <v>47.3650011501706</v>
      </c>
      <c r="O19" s="6">
        <v>85.1016834253131</v>
      </c>
      <c r="P19" s="6">
        <v>134.967743149181</v>
      </c>
      <c r="Q19" s="6">
        <v>197.427520726052</v>
      </c>
      <c r="R19" s="6">
        <v>272.876469041778</v>
      </c>
      <c r="S19" s="6">
        <f t="shared" si="0"/>
        <v>0</v>
      </c>
      <c r="T19" s="10">
        <f t="shared" si="1"/>
        <v>-5.236208838121894</v>
      </c>
      <c r="U19">
        <f t="shared" si="2"/>
        <v>0</v>
      </c>
      <c r="V19">
        <f t="shared" si="3"/>
        <v>0</v>
      </c>
      <c r="W19" s="12">
        <f>+'CCCR Calculator'!$E$7</f>
        <v>0</v>
      </c>
      <c r="X19" s="7"/>
    </row>
    <row r="20" spans="1:24" ht="14.25">
      <c r="A20" s="18">
        <v>7.5</v>
      </c>
      <c r="B20" s="3" t="s">
        <v>35</v>
      </c>
      <c r="C20" s="9">
        <v>87</v>
      </c>
      <c r="D20" s="6">
        <v>0.459527456525904</v>
      </c>
      <c r="E20" s="6">
        <v>144.126914319844</v>
      </c>
      <c r="F20" s="6">
        <v>0.412045063602574</v>
      </c>
      <c r="G20" s="6"/>
      <c r="H20" s="6">
        <v>52.5305103633834</v>
      </c>
      <c r="I20" s="6">
        <v>107.056309281336</v>
      </c>
      <c r="J20" s="6">
        <v>144.126914319844</v>
      </c>
      <c r="K20" s="6">
        <v>187.213036268776</v>
      </c>
      <c r="L20" s="6">
        <v>286.441355782719</v>
      </c>
      <c r="M20" s="6"/>
      <c r="N20" s="6">
        <v>51.1623213167812</v>
      </c>
      <c r="O20" s="6">
        <v>91.2762181646304</v>
      </c>
      <c r="P20" s="6">
        <v>144.126914319844</v>
      </c>
      <c r="Q20" s="6">
        <v>210.197220534968</v>
      </c>
      <c r="R20" s="6">
        <v>289.89890815509</v>
      </c>
      <c r="S20" s="6">
        <f t="shared" si="0"/>
        <v>0</v>
      </c>
      <c r="T20" s="10">
        <f t="shared" si="1"/>
        <v>-5.28133625269139</v>
      </c>
      <c r="U20">
        <f t="shared" si="2"/>
        <v>0</v>
      </c>
      <c r="V20">
        <f t="shared" si="3"/>
        <v>0</v>
      </c>
      <c r="W20" s="12">
        <f>+'CCCR Calculator'!$E$7</f>
        <v>0</v>
      </c>
      <c r="X20" s="7"/>
    </row>
    <row r="21" spans="1:24" ht="14.25">
      <c r="A21" s="18">
        <v>8</v>
      </c>
      <c r="B21" s="3" t="s">
        <v>36</v>
      </c>
      <c r="C21" s="9">
        <v>107</v>
      </c>
      <c r="D21" s="6">
        <v>0.459527456525904</v>
      </c>
      <c r="E21" s="6">
        <v>154.375489521938</v>
      </c>
      <c r="F21" s="6">
        <v>0.40850887634399</v>
      </c>
      <c r="G21" s="6"/>
      <c r="H21" s="6">
        <v>56.8877863327063</v>
      </c>
      <c r="I21" s="6">
        <v>114.982642316644</v>
      </c>
      <c r="J21" s="6">
        <v>154.375489521938</v>
      </c>
      <c r="K21" s="6">
        <v>200.10150821099</v>
      </c>
      <c r="L21" s="6">
        <v>305.260858140753</v>
      </c>
      <c r="M21" s="6"/>
      <c r="N21" s="6">
        <v>55.4260855263834</v>
      </c>
      <c r="O21" s="6">
        <v>98.1936614816225</v>
      </c>
      <c r="P21" s="6">
        <v>154.375489521938</v>
      </c>
      <c r="Q21" s="6">
        <v>224.475057831438</v>
      </c>
      <c r="R21" s="6">
        <v>308.922383867267</v>
      </c>
      <c r="S21" s="6">
        <f t="shared" si="0"/>
        <v>0</v>
      </c>
      <c r="T21" s="10">
        <f t="shared" si="1"/>
        <v>-5.327053237184375</v>
      </c>
      <c r="U21">
        <f t="shared" si="2"/>
        <v>0</v>
      </c>
      <c r="V21">
        <f t="shared" si="3"/>
        <v>0</v>
      </c>
      <c r="W21" s="12">
        <f>+'CCCR Calculator'!$E$7</f>
        <v>0</v>
      </c>
      <c r="X21" s="7"/>
    </row>
    <row r="22" spans="1:24" ht="14.25">
      <c r="A22" s="18">
        <v>8.5</v>
      </c>
      <c r="B22" s="3" t="s">
        <v>37</v>
      </c>
      <c r="C22" s="9">
        <v>87</v>
      </c>
      <c r="D22" s="6">
        <v>0.459527456525904</v>
      </c>
      <c r="E22" s="6">
        <v>165.831223174832</v>
      </c>
      <c r="F22" s="6">
        <v>0.404988635783673</v>
      </c>
      <c r="G22" s="6"/>
      <c r="H22" s="6">
        <v>61.7782757210595</v>
      </c>
      <c r="I22" s="6">
        <v>123.851185844188</v>
      </c>
      <c r="J22" s="6">
        <v>165.831223174832</v>
      </c>
      <c r="K22" s="6">
        <v>214.497675620528</v>
      </c>
      <c r="L22" s="6">
        <v>326.261659678521</v>
      </c>
      <c r="M22" s="6"/>
      <c r="N22" s="6">
        <v>60.212300126824</v>
      </c>
      <c r="O22" s="6">
        <v>105.937977434563</v>
      </c>
      <c r="P22" s="6">
        <v>165.831223174832</v>
      </c>
      <c r="Q22" s="6">
        <v>240.41855495451</v>
      </c>
      <c r="R22" s="6">
        <v>330.150295500252</v>
      </c>
      <c r="S22" s="6">
        <f t="shared" si="0"/>
        <v>0</v>
      </c>
      <c r="T22" s="10">
        <f t="shared" si="1"/>
        <v>-5.373357027502386</v>
      </c>
      <c r="U22">
        <f t="shared" si="2"/>
        <v>0</v>
      </c>
      <c r="V22">
        <f t="shared" si="3"/>
        <v>0</v>
      </c>
      <c r="W22" s="12">
        <f>+'CCCR Calculator'!$E$7</f>
        <v>0</v>
      </c>
      <c r="X22" s="7"/>
    </row>
    <row r="23" spans="1:24" ht="14.25">
      <c r="A23" s="18">
        <v>9</v>
      </c>
      <c r="B23" s="3" t="s">
        <v>38</v>
      </c>
      <c r="C23" s="9">
        <v>105</v>
      </c>
      <c r="D23" s="6">
        <v>0.459527456525904</v>
      </c>
      <c r="E23" s="6">
        <v>178.473182322038</v>
      </c>
      <c r="F23" s="6">
        <v>0.40148497563686</v>
      </c>
      <c r="G23" s="6"/>
      <c r="H23" s="6">
        <v>67.208714375261</v>
      </c>
      <c r="I23" s="6">
        <v>133.653317298059</v>
      </c>
      <c r="J23" s="6">
        <v>178.473182322038</v>
      </c>
      <c r="K23" s="6">
        <v>230.365244423879</v>
      </c>
      <c r="L23" s="6">
        <v>349.369455534515</v>
      </c>
      <c r="M23" s="6"/>
      <c r="N23" s="6">
        <v>65.5280149890191</v>
      </c>
      <c r="O23" s="6">
        <v>114.505419904533</v>
      </c>
      <c r="P23" s="6">
        <v>178.473182322038</v>
      </c>
      <c r="Q23" s="6">
        <v>257.982888618904</v>
      </c>
      <c r="R23" s="6">
        <v>353.506966234295</v>
      </c>
      <c r="S23" s="6">
        <f t="shared" si="0"/>
        <v>0</v>
      </c>
      <c r="T23" s="10">
        <f t="shared" si="1"/>
        <v>-5.42024898614167</v>
      </c>
      <c r="U23">
        <f t="shared" si="2"/>
        <v>0</v>
      </c>
      <c r="V23">
        <f t="shared" si="3"/>
        <v>0</v>
      </c>
      <c r="W23" s="12">
        <f>+'CCCR Calculator'!$E$7</f>
        <v>0</v>
      </c>
      <c r="X23" s="7"/>
    </row>
    <row r="24" spans="1:24" ht="14.25">
      <c r="A24" s="18">
        <v>9.5</v>
      </c>
      <c r="B24" s="3" t="s">
        <v>39</v>
      </c>
      <c r="C24" s="9">
        <v>79</v>
      </c>
      <c r="D24" s="6">
        <v>0.459527456525904</v>
      </c>
      <c r="E24" s="6">
        <v>192.155127400452</v>
      </c>
      <c r="F24" s="6">
        <v>0.397998452967097</v>
      </c>
      <c r="G24" s="6"/>
      <c r="H24" s="6">
        <v>73.1378029699874</v>
      </c>
      <c r="I24" s="6">
        <v>144.286095786572</v>
      </c>
      <c r="J24" s="6">
        <v>192.155127400452</v>
      </c>
      <c r="K24" s="6">
        <v>247.506869650993</v>
      </c>
      <c r="L24" s="6">
        <v>374.267256511445</v>
      </c>
      <c r="M24" s="6"/>
      <c r="N24" s="6">
        <v>71.3334242583175</v>
      </c>
      <c r="O24" s="6">
        <v>123.811209030311</v>
      </c>
      <c r="P24" s="6">
        <v>192.155127400452</v>
      </c>
      <c r="Q24" s="6">
        <v>276.943204034697</v>
      </c>
      <c r="R24" s="6">
        <v>378.671202881338</v>
      </c>
      <c r="S24" s="6">
        <f t="shared" si="0"/>
        <v>0</v>
      </c>
      <c r="T24" s="10">
        <f t="shared" si="1"/>
        <v>-5.467731132931585</v>
      </c>
      <c r="U24">
        <f t="shared" si="2"/>
        <v>0</v>
      </c>
      <c r="V24">
        <f t="shared" si="3"/>
        <v>0</v>
      </c>
      <c r="W24" s="12">
        <f>+'CCCR Calculator'!$E$7</f>
        <v>0</v>
      </c>
      <c r="X24" s="7"/>
    </row>
    <row r="25" spans="1:24" ht="14.25">
      <c r="A25" s="18">
        <v>10</v>
      </c>
      <c r="B25" s="3" t="s">
        <v>40</v>
      </c>
      <c r="C25" s="9">
        <v>103</v>
      </c>
      <c r="D25" s="6">
        <v>0.459527456525904</v>
      </c>
      <c r="E25" s="6">
        <v>206.573242649307</v>
      </c>
      <c r="F25" s="6">
        <v>0.394529889356602</v>
      </c>
      <c r="G25" s="6"/>
      <c r="H25" s="6">
        <v>79.461170146504</v>
      </c>
      <c r="I25" s="6">
        <v>155.526669253032</v>
      </c>
      <c r="J25" s="6">
        <v>206.573242649307</v>
      </c>
      <c r="K25" s="6">
        <v>265.524408586787</v>
      </c>
      <c r="L25" s="6">
        <v>400.339131576558</v>
      </c>
      <c r="M25" s="6"/>
      <c r="N25" s="6">
        <v>77.5271133893302</v>
      </c>
      <c r="O25" s="6">
        <v>133.666878029642</v>
      </c>
      <c r="P25" s="6">
        <v>206.573242649307</v>
      </c>
      <c r="Q25" s="6">
        <v>296.850969483479</v>
      </c>
      <c r="R25" s="6">
        <v>405.019475901934</v>
      </c>
      <c r="S25" s="6">
        <f t="shared" si="0"/>
        <v>0</v>
      </c>
      <c r="T25" s="10">
        <f t="shared" si="1"/>
        <v>-5.51580144078731</v>
      </c>
      <c r="U25">
        <f t="shared" si="2"/>
        <v>0</v>
      </c>
      <c r="V25">
        <f t="shared" si="3"/>
        <v>0</v>
      </c>
      <c r="W25" s="12">
        <f>+'CCCR Calculator'!$E$7</f>
        <v>0</v>
      </c>
      <c r="X25" s="7"/>
    </row>
    <row r="26" spans="1:24" ht="14.25">
      <c r="A26" s="18">
        <v>10.5</v>
      </c>
      <c r="B26" s="3" t="s">
        <v>41</v>
      </c>
      <c r="C26" s="9">
        <v>102</v>
      </c>
      <c r="D26" s="6">
        <v>0.459527456525904</v>
      </c>
      <c r="E26" s="6">
        <v>221.297284745593</v>
      </c>
      <c r="F26" s="6">
        <v>0.391080311724628</v>
      </c>
      <c r="G26" s="6"/>
      <c r="H26" s="6">
        <v>86.0202676475461</v>
      </c>
      <c r="I26" s="6">
        <v>167.054217006163</v>
      </c>
      <c r="J26" s="6">
        <v>221.297284745593</v>
      </c>
      <c r="K26" s="6">
        <v>283.860958631063</v>
      </c>
      <c r="L26" s="6">
        <v>426.737797366256</v>
      </c>
      <c r="M26" s="6"/>
      <c r="N26" s="6">
        <v>83.9546396952093</v>
      </c>
      <c r="O26" s="6">
        <v>143.798362249565</v>
      </c>
      <c r="P26" s="6">
        <v>221.297284745593</v>
      </c>
      <c r="Q26" s="6">
        <v>317.081883200675</v>
      </c>
      <c r="R26" s="6">
        <v>431.694407783883</v>
      </c>
      <c r="S26" s="6">
        <f t="shared" si="0"/>
        <v>0</v>
      </c>
      <c r="T26" s="10">
        <f t="shared" si="1"/>
        <v>-5.564454325379332</v>
      </c>
      <c r="U26">
        <f t="shared" si="2"/>
        <v>0</v>
      </c>
      <c r="V26">
        <f t="shared" si="3"/>
        <v>0</v>
      </c>
      <c r="W26" s="12">
        <f>+'CCCR Calculator'!$E$7</f>
        <v>0</v>
      </c>
      <c r="X26" s="7"/>
    </row>
    <row r="27" spans="1:24" ht="14.25">
      <c r="A27" s="18">
        <v>11</v>
      </c>
      <c r="B27" s="3" t="s">
        <v>42</v>
      </c>
      <c r="C27" s="9">
        <v>102</v>
      </c>
      <c r="D27" s="6">
        <v>0.459527456525904</v>
      </c>
      <c r="E27" s="6">
        <v>235.869808858966</v>
      </c>
      <c r="F27" s="6">
        <v>0.387651616105708</v>
      </c>
      <c r="G27" s="6"/>
      <c r="H27" s="6">
        <v>92.638565935331</v>
      </c>
      <c r="I27" s="6">
        <v>178.523714779273</v>
      </c>
      <c r="J27" s="6">
        <v>235.869808858966</v>
      </c>
      <c r="K27" s="6">
        <v>301.929628578837</v>
      </c>
      <c r="L27" s="6">
        <v>452.581311867094</v>
      </c>
      <c r="M27" s="6"/>
      <c r="N27" s="6">
        <v>90.4437822368294</v>
      </c>
      <c r="O27" s="6">
        <v>153.908909983252</v>
      </c>
      <c r="P27" s="6">
        <v>235.869808858966</v>
      </c>
      <c r="Q27" s="6">
        <v>336.980390199551</v>
      </c>
      <c r="R27" s="6">
        <v>457.803831230234</v>
      </c>
      <c r="S27" s="6">
        <f t="shared" si="0"/>
        <v>0</v>
      </c>
      <c r="T27" s="10">
        <f t="shared" si="1"/>
        <v>-5.613670733552143</v>
      </c>
      <c r="U27">
        <f t="shared" si="2"/>
        <v>0</v>
      </c>
      <c r="V27">
        <f t="shared" si="3"/>
        <v>0</v>
      </c>
      <c r="W27" s="12">
        <f>+'CCCR Calculator'!$E$7</f>
        <v>0</v>
      </c>
      <c r="X27" s="7"/>
    </row>
    <row r="28" spans="1:24" ht="14.25">
      <c r="A28" s="18">
        <v>11.5</v>
      </c>
      <c r="B28" s="3" t="s">
        <v>43</v>
      </c>
      <c r="C28" s="9">
        <v>60</v>
      </c>
      <c r="D28" s="6">
        <v>0.459527456525904</v>
      </c>
      <c r="E28" s="6">
        <v>249.823459817332</v>
      </c>
      <c r="F28" s="6">
        <v>0.38424610445136</v>
      </c>
      <c r="G28" s="6"/>
      <c r="H28" s="6">
        <v>99.1279210245026</v>
      </c>
      <c r="I28" s="6">
        <v>189.578853660381</v>
      </c>
      <c r="J28" s="6">
        <v>249.823459817332</v>
      </c>
      <c r="K28" s="6">
        <v>319.135863767424</v>
      </c>
      <c r="L28" s="6">
        <v>476.986871304109</v>
      </c>
      <c r="M28" s="6"/>
      <c r="N28" s="6">
        <v>96.8107411853372</v>
      </c>
      <c r="O28" s="6">
        <v>163.690123996588</v>
      </c>
      <c r="P28" s="6">
        <v>249.823459817332</v>
      </c>
      <c r="Q28" s="6">
        <v>355.884677402163</v>
      </c>
      <c r="R28" s="6">
        <v>482.454983554338</v>
      </c>
      <c r="S28" s="6">
        <f t="shared" si="0"/>
        <v>0</v>
      </c>
      <c r="T28" s="10">
        <f t="shared" si="1"/>
        <v>-5.663423797761032</v>
      </c>
      <c r="U28">
        <f t="shared" si="2"/>
        <v>0</v>
      </c>
      <c r="V28">
        <f t="shared" si="3"/>
        <v>0</v>
      </c>
      <c r="W28" s="12">
        <f>+'CCCR Calculator'!$E$7</f>
        <v>0</v>
      </c>
      <c r="X28" s="7"/>
    </row>
    <row r="29" spans="1:24" ht="14.25">
      <c r="A29" s="18">
        <v>12</v>
      </c>
      <c r="B29" s="3" t="s">
        <v>44</v>
      </c>
      <c r="C29" s="9">
        <v>79</v>
      </c>
      <c r="D29" s="6">
        <v>0.459527456525904</v>
      </c>
      <c r="E29" s="6">
        <v>262.676350827148</v>
      </c>
      <c r="F29" s="6">
        <v>0.380866607070963</v>
      </c>
      <c r="G29" s="6"/>
      <c r="H29" s="6">
        <v>105.286470585972</v>
      </c>
      <c r="I29" s="6">
        <v>199.848441383797</v>
      </c>
      <c r="J29" s="6">
        <v>262.676350827148</v>
      </c>
      <c r="K29" s="6">
        <v>334.871631711833</v>
      </c>
      <c r="L29" s="6">
        <v>499.062234880499</v>
      </c>
      <c r="M29" s="6"/>
      <c r="N29" s="6">
        <v>102.858071258587</v>
      </c>
      <c r="O29" s="6">
        <v>172.818796716542</v>
      </c>
      <c r="P29" s="6">
        <v>262.676350827148</v>
      </c>
      <c r="Q29" s="6">
        <v>373.120221214695</v>
      </c>
      <c r="R29" s="6">
        <v>504.745834959393</v>
      </c>
      <c r="S29" s="6">
        <f t="shared" si="0"/>
        <v>0</v>
      </c>
      <c r="T29" s="10">
        <f t="shared" si="1"/>
        <v>-5.713676367908368</v>
      </c>
      <c r="U29">
        <f t="shared" si="2"/>
        <v>0</v>
      </c>
      <c r="V29">
        <f t="shared" si="3"/>
        <v>0</v>
      </c>
      <c r="W29" s="12">
        <f>+'CCCR Calculator'!$E$7</f>
        <v>0</v>
      </c>
      <c r="X29" s="7"/>
    </row>
    <row r="30" spans="1:24" ht="14.25">
      <c r="A30" s="18">
        <v>12.5</v>
      </c>
      <c r="B30" s="3" t="s">
        <v>45</v>
      </c>
      <c r="C30" s="9">
        <v>36</v>
      </c>
      <c r="D30" s="6">
        <v>0.459527456525904</v>
      </c>
      <c r="E30" s="6">
        <v>274.000499572849</v>
      </c>
      <c r="F30" s="6">
        <v>0.377516502682606</v>
      </c>
      <c r="G30" s="6"/>
      <c r="H30" s="6">
        <v>110.926054752337</v>
      </c>
      <c r="I30" s="6">
        <v>208.998504677091</v>
      </c>
      <c r="J30" s="6">
        <v>274.000499572849</v>
      </c>
      <c r="K30" s="6">
        <v>348.602588746625</v>
      </c>
      <c r="L30" s="6">
        <v>518.035390260834</v>
      </c>
      <c r="M30" s="6"/>
      <c r="N30" s="6">
        <v>108.401466279076</v>
      </c>
      <c r="O30" s="6">
        <v>181.001972418094</v>
      </c>
      <c r="P30" s="6">
        <v>274.000499572849</v>
      </c>
      <c r="Q30" s="6">
        <v>388.096864942514</v>
      </c>
      <c r="R30" s="6">
        <v>523.89622332252</v>
      </c>
      <c r="S30" s="6">
        <f t="shared" si="0"/>
        <v>0</v>
      </c>
      <c r="T30" s="10">
        <f t="shared" si="1"/>
        <v>-5.764379879245658</v>
      </c>
      <c r="U30">
        <f t="shared" si="2"/>
        <v>0</v>
      </c>
      <c r="V30">
        <f t="shared" si="3"/>
        <v>0</v>
      </c>
      <c r="W30" s="12">
        <f>+'CCCR Calculator'!$E$7</f>
        <v>0</v>
      </c>
      <c r="X30" s="7"/>
    </row>
    <row r="31" spans="1:24" ht="14.25">
      <c r="A31" s="18">
        <v>13</v>
      </c>
      <c r="B31" s="3" t="s">
        <v>46</v>
      </c>
      <c r="C31" s="9">
        <v>57</v>
      </c>
      <c r="D31" s="6">
        <v>0.459527456525904</v>
      </c>
      <c r="E31" s="6">
        <v>283.49691530092</v>
      </c>
      <c r="F31" s="6">
        <v>0.374199799334648</v>
      </c>
      <c r="G31" s="6"/>
      <c r="H31" s="6">
        <v>115.904028915394</v>
      </c>
      <c r="I31" s="6">
        <v>216.790287022638</v>
      </c>
      <c r="J31" s="6">
        <v>283.49691530092</v>
      </c>
      <c r="K31" s="6">
        <v>359.962625501268</v>
      </c>
      <c r="L31" s="6">
        <v>533.392897977371</v>
      </c>
      <c r="M31" s="6"/>
      <c r="N31" s="6">
        <v>113.300887825564</v>
      </c>
      <c r="O31" s="6">
        <v>188.027531284935</v>
      </c>
      <c r="P31" s="6">
        <v>283.49691530092</v>
      </c>
      <c r="Q31" s="6">
        <v>400.413615489615</v>
      </c>
      <c r="R31" s="6">
        <v>539.387706417148</v>
      </c>
      <c r="S31" s="6">
        <f t="shared" si="0"/>
        <v>0</v>
      </c>
      <c r="T31" s="10">
        <f t="shared" si="1"/>
        <v>-5.81547220499888</v>
      </c>
      <c r="U31">
        <f t="shared" si="2"/>
        <v>0</v>
      </c>
      <c r="V31">
        <f t="shared" si="3"/>
        <v>0</v>
      </c>
      <c r="W31" s="12">
        <f>+'CCCR Calculator'!$E$7</f>
        <v>0</v>
      </c>
      <c r="X31" s="7"/>
    </row>
    <row r="32" spans="1:24" ht="14.25">
      <c r="A32" s="18">
        <v>13.5</v>
      </c>
      <c r="B32" s="3" t="s">
        <v>47</v>
      </c>
      <c r="C32" s="9">
        <v>29</v>
      </c>
      <c r="D32" s="6">
        <v>0.459527456525904</v>
      </c>
      <c r="E32" s="6">
        <v>290.945148729483</v>
      </c>
      <c r="F32" s="6">
        <v>0.370921032780267</v>
      </c>
      <c r="G32" s="6"/>
      <c r="H32" s="6">
        <v>120.105147208981</v>
      </c>
      <c r="I32" s="6">
        <v>223.042912204718</v>
      </c>
      <c r="J32" s="6">
        <v>290.945148729483</v>
      </c>
      <c r="K32" s="6">
        <v>368.688148981743</v>
      </c>
      <c r="L32" s="6">
        <v>544.778945753103</v>
      </c>
      <c r="M32" s="6"/>
      <c r="N32" s="6">
        <v>117.442929213775</v>
      </c>
      <c r="O32" s="6">
        <v>193.732426070433</v>
      </c>
      <c r="P32" s="6">
        <v>290.945148729483</v>
      </c>
      <c r="Q32" s="6">
        <v>409.784772516669</v>
      </c>
      <c r="R32" s="6">
        <v>550.861387561825</v>
      </c>
      <c r="S32" s="6">
        <f t="shared" si="0"/>
        <v>0</v>
      </c>
      <c r="T32" s="10">
        <f t="shared" si="1"/>
        <v>-5.866878229674159</v>
      </c>
      <c r="U32">
        <f t="shared" si="2"/>
        <v>0</v>
      </c>
      <c r="V32">
        <f t="shared" si="3"/>
        <v>0</v>
      </c>
      <c r="W32" s="12">
        <f>+'CCCR Calculator'!$E$7</f>
        <v>0</v>
      </c>
      <c r="X32" s="7"/>
    </row>
    <row r="33" spans="1:24" ht="14.25">
      <c r="A33" s="18">
        <v>14</v>
      </c>
      <c r="B33" s="3" t="s">
        <v>48</v>
      </c>
      <c r="C33" s="9">
        <v>64</v>
      </c>
      <c r="D33" s="6">
        <v>0.459527456525904</v>
      </c>
      <c r="E33" s="6">
        <v>296.218402536602</v>
      </c>
      <c r="F33" s="6">
        <v>0.367685450794077</v>
      </c>
      <c r="G33" s="6"/>
      <c r="H33" s="6">
        <v>123.449489362937</v>
      </c>
      <c r="I33" s="6">
        <v>227.645800776236</v>
      </c>
      <c r="J33" s="6">
        <v>296.218402536602</v>
      </c>
      <c r="K33" s="6">
        <v>374.636121745883</v>
      </c>
      <c r="L33" s="6">
        <v>552.019625094456</v>
      </c>
      <c r="M33" s="6"/>
      <c r="N33" s="6">
        <v>120.748616043112</v>
      </c>
      <c r="O33" s="6">
        <v>198.013881932435</v>
      </c>
      <c r="P33" s="6">
        <v>296.218402536602</v>
      </c>
      <c r="Q33" s="6">
        <v>416.059465440911</v>
      </c>
      <c r="R33" s="6">
        <v>558.142400390264</v>
      </c>
      <c r="S33" s="6">
        <f t="shared" si="0"/>
        <v>0</v>
      </c>
      <c r="T33" s="10">
        <f t="shared" si="1"/>
        <v>-5.918505960589558</v>
      </c>
      <c r="U33">
        <f t="shared" si="2"/>
        <v>0</v>
      </c>
      <c r="V33">
        <f t="shared" si="3"/>
        <v>0</v>
      </c>
      <c r="W33" s="12">
        <f>+'CCCR Calculator'!$E$7</f>
        <v>0</v>
      </c>
      <c r="X33" s="7"/>
    </row>
    <row r="34" spans="1:24" ht="14.25">
      <c r="A34" s="18">
        <v>14.5</v>
      </c>
      <c r="B34" s="3" t="s">
        <v>49</v>
      </c>
      <c r="C34" s="9">
        <v>50</v>
      </c>
      <c r="D34" s="6">
        <v>0.459527456525904</v>
      </c>
      <c r="E34" s="6">
        <v>299.271248963967</v>
      </c>
      <c r="F34" s="6">
        <v>0.364498646870114</v>
      </c>
      <c r="G34" s="6"/>
      <c r="H34" s="6">
        <v>125.889430680606</v>
      </c>
      <c r="I34" s="6">
        <v>230.550244206672</v>
      </c>
      <c r="J34" s="6">
        <v>299.271248963967</v>
      </c>
      <c r="K34" s="6">
        <v>377.767191351347</v>
      </c>
      <c r="L34" s="6">
        <v>555.095229770624</v>
      </c>
      <c r="M34" s="6"/>
      <c r="N34" s="6">
        <v>123.170504374515</v>
      </c>
      <c r="O34" s="6">
        <v>200.822575638798</v>
      </c>
      <c r="P34" s="6">
        <v>299.271248963967</v>
      </c>
      <c r="Q34" s="6">
        <v>419.202301725628</v>
      </c>
      <c r="R34" s="6">
        <v>561.21182516804</v>
      </c>
      <c r="S34" s="6">
        <f t="shared" si="0"/>
        <v>0</v>
      </c>
      <c r="T34" s="10">
        <f t="shared" si="1"/>
        <v>-5.970251332434316</v>
      </c>
      <c r="U34">
        <f t="shared" si="2"/>
        <v>0</v>
      </c>
      <c r="V34">
        <f t="shared" si="3"/>
        <v>0</v>
      </c>
      <c r="W34" s="12">
        <f>+'CCCR Calculator'!$E$7</f>
        <v>0</v>
      </c>
      <c r="X34" s="7"/>
    </row>
    <row r="35" spans="1:24" ht="14.25">
      <c r="A35" s="18">
        <v>15</v>
      </c>
      <c r="B35" s="3" t="s">
        <v>50</v>
      </c>
      <c r="C35" s="9">
        <v>73</v>
      </c>
      <c r="D35" s="6">
        <v>0.459527456525904</v>
      </c>
      <c r="E35" s="6">
        <v>300.149681830648</v>
      </c>
      <c r="F35" s="6">
        <v>0.361366036488105</v>
      </c>
      <c r="G35" s="6"/>
      <c r="H35" s="6">
        <v>127.415871993051</v>
      </c>
      <c r="I35" s="6">
        <v>231.77810693563</v>
      </c>
      <c r="J35" s="6">
        <v>300.149681830648</v>
      </c>
      <c r="K35" s="6">
        <v>378.157125180548</v>
      </c>
      <c r="L35" s="6">
        <v>554.154409865338</v>
      </c>
      <c r="M35" s="6"/>
      <c r="N35" s="6">
        <v>124.698836010092</v>
      </c>
      <c r="O35" s="6">
        <v>202.170698612497</v>
      </c>
      <c r="P35" s="6">
        <v>300.149681830648</v>
      </c>
      <c r="Q35" s="6">
        <v>419.305480177953</v>
      </c>
      <c r="R35" s="6">
        <v>560.220929204581</v>
      </c>
      <c r="S35" s="6">
        <f t="shared" si="0"/>
        <v>0</v>
      </c>
      <c r="T35" s="10">
        <f t="shared" si="1"/>
        <v>-6.022006255196136</v>
      </c>
      <c r="U35">
        <f t="shared" si="2"/>
        <v>0</v>
      </c>
      <c r="V35">
        <f t="shared" si="3"/>
        <v>0</v>
      </c>
      <c r="W35" s="12">
        <f>+'CCCR Calculator'!$E$7</f>
        <v>0</v>
      </c>
      <c r="X35" s="7"/>
    </row>
    <row r="36" spans="1:24" ht="14.25">
      <c r="A36" s="18">
        <v>15.5</v>
      </c>
      <c r="B36" s="3" t="s">
        <v>51</v>
      </c>
      <c r="C36" s="9">
        <v>35</v>
      </c>
      <c r="D36" s="6">
        <v>0.459527456525904</v>
      </c>
      <c r="E36" s="6">
        <v>298.979104031621</v>
      </c>
      <c r="F36" s="6">
        <v>0.358292747551676</v>
      </c>
      <c r="G36" s="6"/>
      <c r="H36" s="6">
        <v>128.055066205102</v>
      </c>
      <c r="I36" s="6">
        <v>231.413460345537</v>
      </c>
      <c r="J36" s="6">
        <v>298.979104031621</v>
      </c>
      <c r="K36" s="6">
        <v>375.980495035923</v>
      </c>
      <c r="L36" s="6">
        <v>549.487786129158</v>
      </c>
      <c r="M36" s="6"/>
      <c r="N36" s="6">
        <v>125.358490848841</v>
      </c>
      <c r="O36" s="6">
        <v>202.125120625689</v>
      </c>
      <c r="P36" s="6">
        <v>298.979104031621</v>
      </c>
      <c r="Q36" s="6">
        <v>416.570159709632</v>
      </c>
      <c r="R36" s="6">
        <v>555.464427433316</v>
      </c>
      <c r="S36" s="6">
        <f t="shared" si="0"/>
        <v>0</v>
      </c>
      <c r="T36" s="10">
        <f t="shared" si="1"/>
        <v>-6.073660566721187</v>
      </c>
      <c r="U36">
        <f t="shared" si="2"/>
        <v>0</v>
      </c>
      <c r="V36">
        <f t="shared" si="3"/>
        <v>0</v>
      </c>
      <c r="W36" s="12">
        <f>+'CCCR Calculator'!$E$7</f>
        <v>0</v>
      </c>
      <c r="X36" s="7"/>
    </row>
    <row r="37" spans="1:24" ht="14.25">
      <c r="A37" s="18">
        <v>16</v>
      </c>
      <c r="B37" s="3" t="s">
        <v>52</v>
      </c>
      <c r="C37" s="9">
        <v>96</v>
      </c>
      <c r="D37" s="6">
        <v>0.459527456525904</v>
      </c>
      <c r="E37" s="6">
        <v>295.945152373936</v>
      </c>
      <c r="F37" s="6">
        <v>0.355283386002129</v>
      </c>
      <c r="G37" s="6"/>
      <c r="H37" s="6">
        <v>127.862043990836</v>
      </c>
      <c r="I37" s="6">
        <v>229.588504367872</v>
      </c>
      <c r="J37" s="6">
        <v>295.945152373936</v>
      </c>
      <c r="K37" s="6">
        <v>371.485582009411</v>
      </c>
      <c r="L37" s="6">
        <v>541.489232409012</v>
      </c>
      <c r="M37" s="6"/>
      <c r="N37" s="6">
        <v>125.202601008543</v>
      </c>
      <c r="O37" s="6">
        <v>200.795482126961</v>
      </c>
      <c r="P37" s="6">
        <v>295.945152373936</v>
      </c>
      <c r="Q37" s="6">
        <v>411.278207597292</v>
      </c>
      <c r="R37" s="6">
        <v>547.341290400517</v>
      </c>
      <c r="S37" s="6">
        <f t="shared" si="0"/>
        <v>0</v>
      </c>
      <c r="T37" s="10">
        <f t="shared" si="1"/>
        <v>-6.125106373912354</v>
      </c>
      <c r="U37">
        <f t="shared" si="2"/>
        <v>0</v>
      </c>
      <c r="V37">
        <f t="shared" si="3"/>
        <v>0</v>
      </c>
      <c r="W37" s="12">
        <f>+'CCCR Calculator'!$E$7</f>
        <v>0</v>
      </c>
      <c r="X37" s="7"/>
    </row>
    <row r="38" spans="1:24" ht="14.25">
      <c r="A38" s="18">
        <v>16.5</v>
      </c>
      <c r="B38" s="3" t="s">
        <v>53</v>
      </c>
      <c r="C38" s="9">
        <v>69</v>
      </c>
      <c r="D38" s="6">
        <v>0.459527456525904</v>
      </c>
      <c r="E38" s="6">
        <v>291.267696446426</v>
      </c>
      <c r="F38" s="6">
        <v>0.352341966153998</v>
      </c>
      <c r="G38" s="6"/>
      <c r="H38" s="6">
        <v>126.910480997857</v>
      </c>
      <c r="I38" s="6">
        <v>226.463897575682</v>
      </c>
      <c r="J38" s="6">
        <v>291.267696446426</v>
      </c>
      <c r="K38" s="6">
        <v>364.961103969026</v>
      </c>
      <c r="L38" s="6">
        <v>530.60607698248</v>
      </c>
      <c r="M38" s="6"/>
      <c r="N38" s="6">
        <v>124.302663106824</v>
      </c>
      <c r="O38" s="6">
        <v>198.317249310146</v>
      </c>
      <c r="P38" s="6">
        <v>291.267696446426</v>
      </c>
      <c r="Q38" s="6">
        <v>403.755075969191</v>
      </c>
      <c r="R38" s="6">
        <v>536.304373744967</v>
      </c>
      <c r="S38" s="6">
        <f t="shared" si="0"/>
        <v>0</v>
      </c>
      <c r="T38" s="10">
        <f t="shared" si="1"/>
        <v>-6.176239963410078</v>
      </c>
      <c r="U38">
        <f t="shared" si="2"/>
        <v>0</v>
      </c>
      <c r="V38">
        <f t="shared" si="3"/>
        <v>0</v>
      </c>
      <c r="W38" s="12">
        <f>+'CCCR Calculator'!$E$7</f>
        <v>0</v>
      </c>
      <c r="X38" s="7"/>
    </row>
    <row r="39" spans="1:24" ht="14.25">
      <c r="A39" s="18">
        <v>17</v>
      </c>
      <c r="B39" s="3" t="s">
        <v>54</v>
      </c>
      <c r="C39" s="9">
        <v>48</v>
      </c>
      <c r="D39" s="6">
        <v>0.459527456525904</v>
      </c>
      <c r="E39" s="6">
        <v>285.193224756807</v>
      </c>
      <c r="F39" s="6">
        <v>0.349471539029082</v>
      </c>
      <c r="G39" s="6"/>
      <c r="H39" s="6">
        <v>125.290088127763</v>
      </c>
      <c r="I39" s="6">
        <v>222.223148697359</v>
      </c>
      <c r="J39" s="6">
        <v>285.193224756807</v>
      </c>
      <c r="K39" s="6">
        <v>356.72629056493</v>
      </c>
      <c r="L39" s="6">
        <v>517.323905581433</v>
      </c>
      <c r="M39" s="6"/>
      <c r="N39" s="6">
        <v>122.746005012564</v>
      </c>
      <c r="O39" s="6">
        <v>194.846965904662</v>
      </c>
      <c r="P39" s="6">
        <v>285.193224756807</v>
      </c>
      <c r="Q39" s="6">
        <v>394.358650323973</v>
      </c>
      <c r="R39" s="6">
        <v>522.845038451929</v>
      </c>
      <c r="S39" s="6">
        <f t="shared" si="0"/>
        <v>0</v>
      </c>
      <c r="T39" s="10">
        <f t="shared" si="1"/>
        <v>-6.226969263913966</v>
      </c>
      <c r="U39">
        <f t="shared" si="2"/>
        <v>0</v>
      </c>
      <c r="V39">
        <f t="shared" si="3"/>
        <v>0</v>
      </c>
      <c r="W39" s="12">
        <f>+'CCCR Calculator'!$E$7</f>
        <v>0</v>
      </c>
      <c r="X39" s="7"/>
    </row>
    <row r="40" spans="1:24" ht="14.25">
      <c r="A40" s="18">
        <v>17.5</v>
      </c>
      <c r="B40" s="3" t="s">
        <v>55</v>
      </c>
      <c r="C40" s="9">
        <v>22</v>
      </c>
      <c r="D40" s="6">
        <v>0.459527456525904</v>
      </c>
      <c r="E40" s="6">
        <v>278.009377424738</v>
      </c>
      <c r="F40" s="6">
        <v>0.346674349621592</v>
      </c>
      <c r="G40" s="6"/>
      <c r="H40" s="6">
        <v>123.1133668593</v>
      </c>
      <c r="I40" s="6">
        <v>217.084091386156</v>
      </c>
      <c r="J40" s="6">
        <v>278.009377424738</v>
      </c>
      <c r="K40" s="6">
        <v>347.148885646733</v>
      </c>
      <c r="L40" s="6">
        <v>502.192344440324</v>
      </c>
      <c r="M40" s="6"/>
      <c r="N40" s="6">
        <v>120.642416960481</v>
      </c>
      <c r="O40" s="6">
        <v>190.572396999193</v>
      </c>
      <c r="P40" s="6">
        <v>278.009377424738</v>
      </c>
      <c r="Q40" s="6">
        <v>383.499076101588</v>
      </c>
      <c r="R40" s="6">
        <v>507.519201232716</v>
      </c>
      <c r="S40" s="6">
        <f t="shared" si="0"/>
        <v>0</v>
      </c>
      <c r="T40" s="10">
        <f t="shared" si="1"/>
        <v>-6.277212417134844</v>
      </c>
      <c r="U40">
        <f t="shared" si="2"/>
        <v>0</v>
      </c>
      <c r="V40">
        <f t="shared" si="3"/>
        <v>0</v>
      </c>
      <c r="W40" s="12">
        <f>+'CCCR Calculator'!$E$7</f>
        <v>0</v>
      </c>
      <c r="X40" s="7"/>
    </row>
    <row r="41" spans="1:24" ht="14.25">
      <c r="A41" s="18">
        <v>18</v>
      </c>
      <c r="B41" s="3" t="s">
        <v>56</v>
      </c>
      <c r="C41" s="9">
        <v>39</v>
      </c>
      <c r="D41" s="6">
        <v>0.459527456525904</v>
      </c>
      <c r="E41" s="6">
        <v>270.007831849444</v>
      </c>
      <c r="F41" s="6">
        <v>0.34395232440195</v>
      </c>
      <c r="G41" s="6"/>
      <c r="H41" s="6">
        <v>120.499433506838</v>
      </c>
      <c r="I41" s="6">
        <v>211.270002820322</v>
      </c>
      <c r="J41" s="6">
        <v>270.007831849444</v>
      </c>
      <c r="K41" s="6">
        <v>336.598693345276</v>
      </c>
      <c r="L41" s="6">
        <v>485.757672185178</v>
      </c>
      <c r="M41" s="6"/>
      <c r="N41" s="6">
        <v>118.108310048332</v>
      </c>
      <c r="O41" s="6">
        <v>185.687231257753</v>
      </c>
      <c r="P41" s="6">
        <v>270.007831849444</v>
      </c>
      <c r="Q41" s="6">
        <v>371.587395644206</v>
      </c>
      <c r="R41" s="6">
        <v>490.879227362957</v>
      </c>
      <c r="S41" s="6">
        <f t="shared" si="0"/>
        <v>0</v>
      </c>
      <c r="T41" s="10">
        <f t="shared" si="1"/>
        <v>-6.326890030269747</v>
      </c>
      <c r="U41">
        <f t="shared" si="2"/>
        <v>0</v>
      </c>
      <c r="V41">
        <f t="shared" si="3"/>
        <v>0</v>
      </c>
      <c r="W41" s="12">
        <f>+'CCCR Calculator'!$E$7</f>
        <v>0</v>
      </c>
      <c r="X41" s="7"/>
    </row>
    <row r="42" spans="1:24" ht="14.25">
      <c r="A42" s="18">
        <v>18.5</v>
      </c>
      <c r="B42" s="3" t="s">
        <v>57</v>
      </c>
      <c r="C42" s="9">
        <v>31</v>
      </c>
      <c r="D42" s="6">
        <v>0.459527456525904</v>
      </c>
      <c r="E42" s="6">
        <v>261.442900603571</v>
      </c>
      <c r="F42" s="6">
        <v>0.341307166904895</v>
      </c>
      <c r="G42" s="6"/>
      <c r="H42" s="6">
        <v>117.55523889956</v>
      </c>
      <c r="I42" s="6">
        <v>204.977046241657</v>
      </c>
      <c r="J42" s="6">
        <v>261.442900603571</v>
      </c>
      <c r="K42" s="6">
        <v>325.396190930635</v>
      </c>
      <c r="L42" s="6">
        <v>468.489175421177</v>
      </c>
      <c r="M42" s="6"/>
      <c r="N42" s="6">
        <v>115.248301516585</v>
      </c>
      <c r="O42" s="6">
        <v>180.362390154122</v>
      </c>
      <c r="P42" s="6">
        <v>261.442900603571</v>
      </c>
      <c r="Q42" s="6">
        <v>358.978928413456</v>
      </c>
      <c r="R42" s="6">
        <v>473.39952405874</v>
      </c>
      <c r="S42" s="6">
        <f t="shared" si="0"/>
        <v>0</v>
      </c>
      <c r="T42" s="10">
        <f t="shared" si="1"/>
        <v>-6.375923927648392</v>
      </c>
      <c r="U42">
        <f t="shared" si="2"/>
        <v>0</v>
      </c>
      <c r="V42">
        <f t="shared" si="3"/>
        <v>0</v>
      </c>
      <c r="W42" s="12">
        <f>+'CCCR Calculator'!$E$7</f>
        <v>0</v>
      </c>
      <c r="X42" s="7"/>
    </row>
    <row r="43" spans="1:24" ht="14.25">
      <c r="A43" s="18">
        <v>19</v>
      </c>
      <c r="B43" s="3" t="s">
        <v>58</v>
      </c>
      <c r="C43" s="9">
        <v>34</v>
      </c>
      <c r="D43" s="6">
        <v>0.459527456525904</v>
      </c>
      <c r="E43" s="6">
        <v>252.566114809214</v>
      </c>
      <c r="F43" s="6">
        <v>0.33874026045899</v>
      </c>
      <c r="G43" s="6"/>
      <c r="H43" s="6">
        <v>114.390427366249</v>
      </c>
      <c r="I43" s="6">
        <v>198.401045707065</v>
      </c>
      <c r="J43" s="6">
        <v>252.566114809214</v>
      </c>
      <c r="K43" s="6">
        <v>313.856022900165</v>
      </c>
      <c r="L43" s="6">
        <v>450.842751432838</v>
      </c>
      <c r="M43" s="6"/>
      <c r="N43" s="6">
        <v>112.169763573655</v>
      </c>
      <c r="O43" s="6">
        <v>174.769421788527</v>
      </c>
      <c r="P43" s="6">
        <v>252.566114809214</v>
      </c>
      <c r="Q43" s="6">
        <v>346.021465979061</v>
      </c>
      <c r="R43" s="6">
        <v>455.540836400346</v>
      </c>
      <c r="S43" s="6">
        <f t="shared" si="0"/>
        <v>0</v>
      </c>
      <c r="T43" s="10">
        <f t="shared" si="1"/>
        <v>-6.424239413402298</v>
      </c>
      <c r="U43">
        <f t="shared" si="2"/>
        <v>0</v>
      </c>
      <c r="V43">
        <f t="shared" si="3"/>
        <v>0</v>
      </c>
      <c r="W43" s="12">
        <f>+'CCCR Calculator'!$E$7</f>
        <v>0</v>
      </c>
      <c r="X43" s="7"/>
    </row>
    <row r="44" spans="1:24" ht="14.25">
      <c r="A44" s="18">
        <v>19.5</v>
      </c>
      <c r="B44" s="3" t="s">
        <v>59</v>
      </c>
      <c r="C44" s="9">
        <v>11</v>
      </c>
      <c r="D44" s="6">
        <v>0.459527456525904</v>
      </c>
      <c r="E44" s="6">
        <v>243.62177722618</v>
      </c>
      <c r="F44" s="6">
        <v>0.336252545361994</v>
      </c>
      <c r="G44" s="6"/>
      <c r="H44" s="6">
        <v>111.115085248823</v>
      </c>
      <c r="I44" s="6">
        <v>191.733867909656</v>
      </c>
      <c r="J44" s="6">
        <v>243.62177722618</v>
      </c>
      <c r="K44" s="6">
        <v>302.281647649979</v>
      </c>
      <c r="L44" s="6">
        <v>433.253609746565</v>
      </c>
      <c r="M44" s="6"/>
      <c r="N44" s="6">
        <v>108.980610027864</v>
      </c>
      <c r="O44" s="6">
        <v>169.077255065119</v>
      </c>
      <c r="P44" s="6">
        <v>243.62177722618</v>
      </c>
      <c r="Q44" s="6">
        <v>333.049453254834</v>
      </c>
      <c r="R44" s="6">
        <v>437.742883690474</v>
      </c>
      <c r="S44" s="6">
        <f t="shared" si="0"/>
        <v>0</v>
      </c>
      <c r="T44" s="10">
        <f t="shared" si="1"/>
        <v>-6.471768205662391</v>
      </c>
      <c r="U44">
        <f t="shared" si="2"/>
        <v>0</v>
      </c>
      <c r="V44">
        <f t="shared" si="3"/>
        <v>0</v>
      </c>
      <c r="W44" s="12">
        <f>+'CCCR Calculator'!$E$7</f>
        <v>0</v>
      </c>
      <c r="X44" s="7"/>
    </row>
    <row r="45" spans="1:24" ht="14.25">
      <c r="A45" s="18">
        <v>20</v>
      </c>
      <c r="B45" s="3" t="s">
        <v>60</v>
      </c>
      <c r="C45" s="9">
        <v>23</v>
      </c>
      <c r="D45" s="6">
        <v>0.459527456525904</v>
      </c>
      <c r="E45" s="6">
        <v>234.759345630305</v>
      </c>
      <c r="F45" s="6">
        <v>0.333844454114095</v>
      </c>
      <c r="G45" s="6"/>
      <c r="H45" s="6">
        <v>107.799178413099</v>
      </c>
      <c r="I45" s="6">
        <v>185.094176108004</v>
      </c>
      <c r="J45" s="6">
        <v>234.759345630305</v>
      </c>
      <c r="K45" s="6">
        <v>290.857006737882</v>
      </c>
      <c r="L45" s="6">
        <v>415.981831041211</v>
      </c>
      <c r="M45" s="6"/>
      <c r="N45" s="6">
        <v>105.749496699812</v>
      </c>
      <c r="O45" s="6">
        <v>163.390993699917</v>
      </c>
      <c r="P45" s="6">
        <v>234.759345630305</v>
      </c>
      <c r="Q45" s="6">
        <v>320.264810607062</v>
      </c>
      <c r="R45" s="6">
        <v>420.268340439362</v>
      </c>
      <c r="S45" s="6">
        <f t="shared" si="0"/>
        <v>0</v>
      </c>
      <c r="T45" s="10">
        <f t="shared" si="1"/>
        <v>-6.518450449990343</v>
      </c>
      <c r="U45">
        <f t="shared" si="2"/>
        <v>0</v>
      </c>
      <c r="V45">
        <f t="shared" si="3"/>
        <v>0</v>
      </c>
      <c r="W45" s="12">
        <f>+'CCCR Calculator'!$E$7</f>
        <v>0</v>
      </c>
      <c r="X45" s="7"/>
    </row>
    <row r="46" spans="1:24" ht="14.25">
      <c r="A46" s="18">
        <v>20.5</v>
      </c>
      <c r="B46" s="3" t="s">
        <v>61</v>
      </c>
      <c r="C46" s="9">
        <v>2</v>
      </c>
      <c r="D46" s="6">
        <v>0.459527456525904</v>
      </c>
      <c r="E46" s="6">
        <v>226.110107535463</v>
      </c>
      <c r="F46" s="6">
        <v>0.331516327487341</v>
      </c>
      <c r="G46" s="6"/>
      <c r="H46" s="6">
        <v>104.506199621631</v>
      </c>
      <c r="I46" s="6">
        <v>178.587154180399</v>
      </c>
      <c r="J46" s="6">
        <v>226.110107535463</v>
      </c>
      <c r="K46" s="6">
        <v>279.742461597054</v>
      </c>
      <c r="L46" s="6">
        <v>399.251564752804</v>
      </c>
      <c r="M46" s="6"/>
      <c r="N46" s="6">
        <v>102.538784797136</v>
      </c>
      <c r="O46" s="6">
        <v>157.804273154815</v>
      </c>
      <c r="P46" s="6">
        <v>226.110107535463</v>
      </c>
      <c r="Q46" s="6">
        <v>307.84300603206</v>
      </c>
      <c r="R46" s="6">
        <v>403.343521520677</v>
      </c>
      <c r="S46" s="6">
        <f t="shared" si="0"/>
        <v>0</v>
      </c>
      <c r="T46" s="10">
        <f t="shared" si="1"/>
        <v>-6.564227314655867</v>
      </c>
      <c r="U46">
        <f t="shared" si="2"/>
        <v>0</v>
      </c>
      <c r="V46">
        <f t="shared" si="3"/>
        <v>0</v>
      </c>
      <c r="W46" s="12">
        <f>+'CCCR Calculator'!$E$7</f>
        <v>0</v>
      </c>
      <c r="X46" s="7"/>
    </row>
    <row r="47" spans="1:24" ht="14.25">
      <c r="A47" s="18">
        <v>21</v>
      </c>
      <c r="B47" s="3" t="s">
        <v>62</v>
      </c>
      <c r="C47" s="9">
        <v>30</v>
      </c>
      <c r="D47" s="6">
        <v>0.459527456525904</v>
      </c>
      <c r="E47" s="6">
        <v>217.805350455524</v>
      </c>
      <c r="F47" s="6">
        <v>0.329268506253778</v>
      </c>
      <c r="G47" s="6"/>
      <c r="H47" s="6">
        <v>101.301184929823</v>
      </c>
      <c r="I47" s="6">
        <v>172.318677406309</v>
      </c>
      <c r="J47" s="6">
        <v>217.805350455524</v>
      </c>
      <c r="K47" s="6">
        <v>269.097508035844</v>
      </c>
      <c r="L47" s="6">
        <v>383.283948108577</v>
      </c>
      <c r="M47" s="6"/>
      <c r="N47" s="6">
        <v>99.4123958371419</v>
      </c>
      <c r="O47" s="6">
        <v>152.411692947765</v>
      </c>
      <c r="P47" s="6">
        <v>217.805350455524</v>
      </c>
      <c r="Q47" s="6">
        <v>295.958160599496</v>
      </c>
      <c r="R47" s="6">
        <v>387.191652068267</v>
      </c>
      <c r="S47" s="6">
        <f t="shared" si="0"/>
        <v>0</v>
      </c>
      <c r="T47" s="10">
        <f t="shared" si="1"/>
        <v>-6.609039403451402</v>
      </c>
      <c r="U47">
        <f t="shared" si="2"/>
        <v>0</v>
      </c>
      <c r="V47">
        <f t="shared" si="3"/>
        <v>0</v>
      </c>
      <c r="W47" s="12">
        <f>+'CCCR Calculator'!$E$7</f>
        <v>0</v>
      </c>
      <c r="X47" s="7"/>
    </row>
    <row r="48" spans="1:24" ht="14.25">
      <c r="A48" s="18">
        <v>21.5</v>
      </c>
      <c r="B48" s="3" t="s">
        <v>63</v>
      </c>
      <c r="C48" s="9">
        <v>6</v>
      </c>
      <c r="D48" s="6">
        <v>0.459527456525904</v>
      </c>
      <c r="E48" s="6">
        <v>209.976361904362</v>
      </c>
      <c r="F48" s="6">
        <v>0.327101331185453</v>
      </c>
      <c r="G48" s="6"/>
      <c r="H48" s="6">
        <v>98.2505865382093</v>
      </c>
      <c r="I48" s="6">
        <v>166.395250660346</v>
      </c>
      <c r="J48" s="6">
        <v>209.976361904362</v>
      </c>
      <c r="K48" s="6">
        <v>259.080857832886</v>
      </c>
      <c r="L48" s="6">
        <v>368.297399993567</v>
      </c>
      <c r="M48" s="6"/>
      <c r="N48" s="6">
        <v>96.4356835257403</v>
      </c>
      <c r="O48" s="6">
        <v>147.308731915386</v>
      </c>
      <c r="P48" s="6">
        <v>209.976361904362</v>
      </c>
      <c r="Q48" s="6">
        <v>284.783176672738</v>
      </c>
      <c r="R48" s="6">
        <v>372.03316917787</v>
      </c>
      <c r="S48" s="6">
        <f t="shared" si="0"/>
        <v>0</v>
      </c>
      <c r="T48" s="10">
        <f t="shared" si="1"/>
        <v>-6.652826890860363</v>
      </c>
      <c r="U48">
        <f t="shared" si="2"/>
        <v>0</v>
      </c>
      <c r="V48">
        <f t="shared" si="3"/>
        <v>0</v>
      </c>
      <c r="W48" s="12">
        <f>+'CCCR Calculator'!$E$7</f>
        <v>0</v>
      </c>
      <c r="X48" s="7"/>
    </row>
    <row r="49" spans="1:24" ht="14.25">
      <c r="A49" s="18">
        <v>22</v>
      </c>
      <c r="B49" s="3" t="s">
        <v>64</v>
      </c>
      <c r="C49" s="9">
        <v>36</v>
      </c>
      <c r="D49" s="6">
        <v>0.459527456525904</v>
      </c>
      <c r="E49" s="6">
        <v>202.754188715837</v>
      </c>
      <c r="F49" s="6">
        <v>0.325015141772638</v>
      </c>
      <c r="G49" s="6"/>
      <c r="H49" s="6">
        <v>95.4220288746619</v>
      </c>
      <c r="I49" s="6">
        <v>160.923754872621</v>
      </c>
      <c r="J49" s="6">
        <v>202.754188715837</v>
      </c>
      <c r="K49" s="6">
        <v>249.850223883082</v>
      </c>
      <c r="L49" s="6">
        <v>354.507492698557</v>
      </c>
      <c r="M49" s="6"/>
      <c r="N49" s="6">
        <v>93.6751908255037</v>
      </c>
      <c r="O49" s="6">
        <v>142.591492967658</v>
      </c>
      <c r="P49" s="6">
        <v>202.754188715837</v>
      </c>
      <c r="Q49" s="6">
        <v>274.489540283379</v>
      </c>
      <c r="R49" s="6">
        <v>358.085597160818</v>
      </c>
      <c r="S49" s="6">
        <f t="shared" si="0"/>
        <v>0</v>
      </c>
      <c r="T49" s="10">
        <f t="shared" si="1"/>
        <v>-6.695529692180042</v>
      </c>
      <c r="U49">
        <f t="shared" si="2"/>
        <v>0</v>
      </c>
      <c r="V49">
        <f t="shared" si="3"/>
        <v>0</v>
      </c>
      <c r="W49" s="12">
        <f>+'CCCR Calculator'!$E$7</f>
        <v>0</v>
      </c>
      <c r="X49" s="7"/>
    </row>
    <row r="50" spans="1:24" ht="14.25">
      <c r="A50" s="18">
        <v>22.5</v>
      </c>
      <c r="B50" s="3" t="s">
        <v>65</v>
      </c>
      <c r="C50" s="9">
        <v>5</v>
      </c>
      <c r="D50" s="6">
        <v>0.459527456525904</v>
      </c>
      <c r="E50" s="6">
        <v>196.218853561711</v>
      </c>
      <c r="F50" s="6">
        <v>0.323010005769311</v>
      </c>
      <c r="G50" s="6"/>
      <c r="H50" s="6">
        <v>92.8602069658133</v>
      </c>
      <c r="I50" s="6">
        <v>155.971046748741</v>
      </c>
      <c r="J50" s="6">
        <v>196.218853561711</v>
      </c>
      <c r="K50" s="6">
        <v>241.499861596905</v>
      </c>
      <c r="L50" s="6">
        <v>342.038587610452</v>
      </c>
      <c r="M50" s="6"/>
      <c r="N50" s="6">
        <v>91.1749839644873</v>
      </c>
      <c r="O50" s="6">
        <v>138.320858506928</v>
      </c>
      <c r="P50" s="6">
        <v>196.218853561711</v>
      </c>
      <c r="Q50" s="6">
        <v>265.178759384538</v>
      </c>
      <c r="R50" s="6">
        <v>345.47429827383</v>
      </c>
      <c r="S50" s="6">
        <f t="shared" si="0"/>
        <v>0</v>
      </c>
      <c r="T50" s="10">
        <f t="shared" si="1"/>
        <v>-6.737093258036647</v>
      </c>
      <c r="U50">
        <f t="shared" si="2"/>
        <v>0</v>
      </c>
      <c r="V50">
        <f t="shared" si="3"/>
        <v>0</v>
      </c>
      <c r="W50" s="12">
        <f>+'CCCR Calculator'!$E$7</f>
        <v>0</v>
      </c>
      <c r="X50" s="7"/>
    </row>
    <row r="51" spans="1:24" ht="14.25">
      <c r="A51" s="18">
        <v>23</v>
      </c>
      <c r="B51" s="3" t="s">
        <v>66</v>
      </c>
      <c r="C51" s="9">
        <v>26</v>
      </c>
      <c r="D51" s="6">
        <v>0.459527456525904</v>
      </c>
      <c r="E51" s="6">
        <v>190.336537469057</v>
      </c>
      <c r="F51" s="6">
        <v>0.321085384649886</v>
      </c>
      <c r="G51" s="6"/>
      <c r="H51" s="6">
        <v>90.5562932904559</v>
      </c>
      <c r="I51" s="6">
        <v>151.513630891069</v>
      </c>
      <c r="J51" s="6">
        <v>190.336537469057</v>
      </c>
      <c r="K51" s="6">
        <v>233.983757033119</v>
      </c>
      <c r="L51" s="6">
        <v>330.816097917275</v>
      </c>
      <c r="M51" s="6"/>
      <c r="N51" s="6">
        <v>88.9265899484069</v>
      </c>
      <c r="O51" s="6">
        <v>134.477659535248</v>
      </c>
      <c r="P51" s="6">
        <v>190.336537469057</v>
      </c>
      <c r="Q51" s="6">
        <v>256.798252553944</v>
      </c>
      <c r="R51" s="6">
        <v>334.123681343069</v>
      </c>
      <c r="S51" s="6">
        <f t="shared" si="0"/>
        <v>0</v>
      </c>
      <c r="T51" s="10">
        <f t="shared" si="1"/>
        <v>-6.777476136198764</v>
      </c>
      <c r="U51">
        <f t="shared" si="2"/>
        <v>0</v>
      </c>
      <c r="V51">
        <f t="shared" si="3"/>
        <v>0</v>
      </c>
      <c r="W51" s="12">
        <f>+'CCCR Calculator'!$E$7</f>
        <v>0</v>
      </c>
      <c r="X51" s="7"/>
    </row>
    <row r="52" spans="1:24" ht="14.25">
      <c r="A52" s="18">
        <v>23.5</v>
      </c>
      <c r="B52" s="3" t="s">
        <v>67</v>
      </c>
      <c r="C52" s="9">
        <v>5</v>
      </c>
      <c r="D52" s="6">
        <v>0.459527456525904</v>
      </c>
      <c r="E52" s="6">
        <v>185.058017944314</v>
      </c>
      <c r="F52" s="6">
        <v>0.319240657855176</v>
      </c>
      <c r="G52" s="6"/>
      <c r="H52" s="6">
        <v>88.493398136493</v>
      </c>
      <c r="I52" s="6">
        <v>147.515395671237</v>
      </c>
      <c r="J52" s="6">
        <v>185.058017944314</v>
      </c>
      <c r="K52" s="6">
        <v>227.237427094661</v>
      </c>
      <c r="L52" s="6">
        <v>320.740342275682</v>
      </c>
      <c r="M52" s="6"/>
      <c r="N52" s="6">
        <v>86.9135996668978</v>
      </c>
      <c r="O52" s="6">
        <v>131.031357424068</v>
      </c>
      <c r="P52" s="6">
        <v>185.058017944314</v>
      </c>
      <c r="Q52" s="6">
        <v>249.27538915334</v>
      </c>
      <c r="R52" s="6">
        <v>323.932837645225</v>
      </c>
      <c r="S52" s="6">
        <f t="shared" si="0"/>
        <v>0</v>
      </c>
      <c r="T52" s="10">
        <f t="shared" si="1"/>
        <v>-6.816639668541269</v>
      </c>
      <c r="U52">
        <f t="shared" si="2"/>
        <v>0</v>
      </c>
      <c r="V52">
        <f t="shared" si="3"/>
        <v>0</v>
      </c>
      <c r="W52" s="12">
        <f>+'CCCR Calculator'!$E$7</f>
        <v>0</v>
      </c>
      <c r="X52" s="7"/>
    </row>
    <row r="53" spans="1:24" ht="14.25">
      <c r="A53" s="18">
        <v>24</v>
      </c>
      <c r="B53" s="3" t="s">
        <v>68</v>
      </c>
      <c r="C53" s="9">
        <v>47</v>
      </c>
      <c r="D53" s="6">
        <v>0.459527456525904</v>
      </c>
      <c r="E53" s="6">
        <v>180.334072493921</v>
      </c>
      <c r="F53" s="6">
        <v>0.317475204825999</v>
      </c>
      <c r="G53" s="6"/>
      <c r="H53" s="6">
        <v>86.6538007503917</v>
      </c>
      <c r="I53" s="6">
        <v>143.939833983439</v>
      </c>
      <c r="J53" s="6">
        <v>180.334072493921</v>
      </c>
      <c r="K53" s="6">
        <v>221.196904179662</v>
      </c>
      <c r="L53" s="6">
        <v>311.713481451679</v>
      </c>
      <c r="M53" s="6"/>
      <c r="N53" s="6">
        <v>85.1187658418312</v>
      </c>
      <c r="O53" s="6">
        <v>127.950869040654</v>
      </c>
      <c r="P53" s="6">
        <v>180.334072493921</v>
      </c>
      <c r="Q53" s="6">
        <v>242.538346764136</v>
      </c>
      <c r="R53" s="6">
        <v>314.802749302647</v>
      </c>
      <c r="S53" s="6">
        <f t="shared" si="0"/>
        <v>0</v>
      </c>
      <c r="T53" s="10">
        <f t="shared" si="1"/>
        <v>-6.854546430923642</v>
      </c>
      <c r="U53">
        <f t="shared" si="2"/>
        <v>0</v>
      </c>
      <c r="V53">
        <f t="shared" si="3"/>
        <v>0</v>
      </c>
      <c r="W53" s="12">
        <f>+'CCCR Calculator'!$E$7</f>
        <v>0</v>
      </c>
      <c r="X53" s="7"/>
    </row>
    <row r="54" spans="1:24" ht="14.25">
      <c r="A54" s="18">
        <v>24.5</v>
      </c>
      <c r="B54" s="3" t="s">
        <v>69</v>
      </c>
      <c r="C54" s="9">
        <v>8</v>
      </c>
      <c r="D54" s="6">
        <v>0.459527456525904</v>
      </c>
      <c r="E54" s="6">
        <v>176.115478624316</v>
      </c>
      <c r="F54" s="6">
        <v>0.315788405003169</v>
      </c>
      <c r="G54" s="6"/>
      <c r="H54" s="6">
        <v>85.0189958917967</v>
      </c>
      <c r="I54" s="6">
        <v>140.750067560981</v>
      </c>
      <c r="J54" s="6">
        <v>176.115478624316</v>
      </c>
      <c r="K54" s="6">
        <v>215.798702700846</v>
      </c>
      <c r="L54" s="6">
        <v>303.639394620841</v>
      </c>
      <c r="M54" s="6"/>
      <c r="N54" s="6">
        <v>83.524049790758</v>
      </c>
      <c r="O54" s="6">
        <v>125.20459961964</v>
      </c>
      <c r="P54" s="6">
        <v>176.115478624316</v>
      </c>
      <c r="Q54" s="6">
        <v>236.516058181907</v>
      </c>
      <c r="R54" s="6">
        <v>306.636162202718</v>
      </c>
      <c r="S54" s="6">
        <f t="shared" si="0"/>
        <v>0</v>
      </c>
      <c r="T54" s="10">
        <f t="shared" si="1"/>
        <v>-6.891160339230837</v>
      </c>
      <c r="U54">
        <f t="shared" si="2"/>
        <v>0</v>
      </c>
      <c r="V54">
        <f t="shared" si="3"/>
        <v>0</v>
      </c>
      <c r="W54" s="12">
        <f>+'CCCR Calculator'!$E$7</f>
        <v>0</v>
      </c>
      <c r="X54" s="7"/>
    </row>
    <row r="55" spans="1:24" ht="14.25">
      <c r="A55" s="18">
        <v>25</v>
      </c>
      <c r="B55" s="3" t="s">
        <v>70</v>
      </c>
      <c r="C55" s="9">
        <v>28</v>
      </c>
      <c r="D55" s="6">
        <v>0.459527456525904</v>
      </c>
      <c r="E55" s="6">
        <v>172.353013841938</v>
      </c>
      <c r="F55" s="6">
        <v>0.314179637827501</v>
      </c>
      <c r="G55" s="6"/>
      <c r="H55" s="6">
        <v>83.5697408096478</v>
      </c>
      <c r="I55" s="6">
        <v>137.908871080601</v>
      </c>
      <c r="J55" s="6">
        <v>172.353013841938</v>
      </c>
      <c r="K55" s="6">
        <v>210.979786223807</v>
      </c>
      <c r="L55" s="6">
        <v>296.423558660442</v>
      </c>
      <c r="M55" s="6"/>
      <c r="N55" s="6">
        <v>82.1106686517238</v>
      </c>
      <c r="O55" s="6">
        <v>122.760475458731</v>
      </c>
      <c r="P55" s="6">
        <v>172.353013841938</v>
      </c>
      <c r="Q55" s="6">
        <v>231.13815947976</v>
      </c>
      <c r="R55" s="6">
        <v>299.33746200912</v>
      </c>
      <c r="S55" s="6">
        <f t="shared" si="0"/>
        <v>0</v>
      </c>
      <c r="T55" s="10">
        <f t="shared" si="1"/>
        <v>-6.9264467525473705</v>
      </c>
      <c r="U55">
        <f t="shared" si="2"/>
        <v>0</v>
      </c>
      <c r="V55">
        <f t="shared" si="3"/>
        <v>0</v>
      </c>
      <c r="W55" s="12">
        <f>+'CCCR Calculator'!$E$7</f>
        <v>0</v>
      </c>
      <c r="X55" s="7"/>
    </row>
    <row r="56" spans="1:24" ht="14.25">
      <c r="A56" s="18">
        <v>25.5</v>
      </c>
      <c r="B56" s="3" t="s">
        <v>71</v>
      </c>
      <c r="C56" s="9">
        <v>13</v>
      </c>
      <c r="D56" s="6">
        <v>0.459527456525904</v>
      </c>
      <c r="E56" s="6">
        <v>168.997455653226</v>
      </c>
      <c r="F56" s="6">
        <v>0.31264828273981</v>
      </c>
      <c r="G56" s="6"/>
      <c r="H56" s="6">
        <v>82.2861025533429</v>
      </c>
      <c r="I56" s="6">
        <v>135.378696043678</v>
      </c>
      <c r="J56" s="6">
        <v>168.997455653226</v>
      </c>
      <c r="K56" s="6">
        <v>206.677535212752</v>
      </c>
      <c r="L56" s="6">
        <v>289.972930333709</v>
      </c>
      <c r="M56" s="6"/>
      <c r="N56" s="6">
        <v>80.859142979632</v>
      </c>
      <c r="O56" s="6">
        <v>120.585976414973</v>
      </c>
      <c r="P56" s="6">
        <v>168.997455653226</v>
      </c>
      <c r="Q56" s="6">
        <v>226.334939115246</v>
      </c>
      <c r="R56" s="6">
        <v>292.812553160984</v>
      </c>
      <c r="S56" s="6">
        <f t="shared" si="0"/>
        <v>0</v>
      </c>
      <c r="T56" s="10">
        <f t="shared" si="1"/>
        <v>-6.960372572901106</v>
      </c>
      <c r="U56">
        <f t="shared" si="2"/>
        <v>0</v>
      </c>
      <c r="V56">
        <f t="shared" si="3"/>
        <v>0</v>
      </c>
      <c r="W56" s="12">
        <f>+'CCCR Calculator'!$E$7</f>
        <v>0</v>
      </c>
      <c r="X56" s="7"/>
    </row>
    <row r="57" spans="1:24" ht="14.25">
      <c r="A57" s="18">
        <v>26</v>
      </c>
      <c r="B57" s="3" t="s">
        <v>72</v>
      </c>
      <c r="C57" s="9">
        <v>43</v>
      </c>
      <c r="D57" s="6">
        <v>0.459527456525904</v>
      </c>
      <c r="E57" s="6">
        <v>165.99958156462</v>
      </c>
      <c r="F57" s="6">
        <v>0.311193719180912</v>
      </c>
      <c r="G57" s="6"/>
      <c r="H57" s="6">
        <v>81.1475055349195</v>
      </c>
      <c r="I57" s="6">
        <v>133.121694423779</v>
      </c>
      <c r="J57" s="6">
        <v>165.99958156462</v>
      </c>
      <c r="K57" s="6">
        <v>202.829715372668</v>
      </c>
      <c r="L57" s="6">
        <v>284.195831269594</v>
      </c>
      <c r="M57" s="6"/>
      <c r="N57" s="6">
        <v>79.749344626846</v>
      </c>
      <c r="O57" s="6">
        <v>118.648168178699</v>
      </c>
      <c r="P57" s="6">
        <v>165.99958156462</v>
      </c>
      <c r="Q57" s="6">
        <v>222.037288056317</v>
      </c>
      <c r="R57" s="6">
        <v>286.968740759221</v>
      </c>
      <c r="S57" s="6">
        <f t="shared" si="0"/>
        <v>0</v>
      </c>
      <c r="T57" s="10">
        <f t="shared" si="1"/>
        <v>-6.992906341023235</v>
      </c>
      <c r="U57">
        <f t="shared" si="2"/>
        <v>0</v>
      </c>
      <c r="V57">
        <f t="shared" si="3"/>
        <v>0</v>
      </c>
      <c r="W57" s="12">
        <f>+'CCCR Calculator'!$E$7</f>
        <v>0</v>
      </c>
      <c r="X57" s="7"/>
    </row>
    <row r="58" spans="1:24" ht="14.25">
      <c r="A58" s="18">
        <v>26.5</v>
      </c>
      <c r="B58" s="3" t="s">
        <v>73</v>
      </c>
      <c r="C58" s="9">
        <v>10</v>
      </c>
      <c r="D58" s="6">
        <v>0.459527456525904</v>
      </c>
      <c r="E58" s="6">
        <v>163.310169082557</v>
      </c>
      <c r="F58" s="6">
        <v>0.309815326591623</v>
      </c>
      <c r="G58" s="6"/>
      <c r="H58" s="6">
        <v>80.1327792606483</v>
      </c>
      <c r="I58" s="6">
        <v>131.099742070331</v>
      </c>
      <c r="J58" s="6">
        <v>163.310169082557</v>
      </c>
      <c r="K58" s="6">
        <v>199.374446577213</v>
      </c>
      <c r="L58" s="6">
        <v>279.001835644662</v>
      </c>
      <c r="M58" s="6"/>
      <c r="N58" s="6">
        <v>78.7605448232314</v>
      </c>
      <c r="O58" s="6">
        <v>116.913734302974</v>
      </c>
      <c r="P58" s="6">
        <v>163.310169082557</v>
      </c>
      <c r="Q58" s="6">
        <v>218.176650902608</v>
      </c>
      <c r="R58" s="6">
        <v>281.714615242697</v>
      </c>
      <c r="S58" s="6">
        <f t="shared" si="0"/>
        <v>0</v>
      </c>
      <c r="T58" s="10">
        <f t="shared" si="1"/>
        <v>-7.024018327586651</v>
      </c>
      <c r="U58">
        <f t="shared" si="2"/>
        <v>0</v>
      </c>
      <c r="V58">
        <f t="shared" si="3"/>
        <v>0</v>
      </c>
      <c r="W58" s="12">
        <f>+'CCCR Calculator'!$E$7</f>
        <v>0</v>
      </c>
      <c r="X58" s="7"/>
    </row>
    <row r="59" spans="1:24" ht="14.25">
      <c r="A59" s="18">
        <v>27</v>
      </c>
      <c r="B59" s="3" t="s">
        <v>74</v>
      </c>
      <c r="C59" s="9">
        <v>44</v>
      </c>
      <c r="D59" s="6">
        <v>0.459527456525904</v>
      </c>
      <c r="E59" s="6">
        <v>160.879995713477</v>
      </c>
      <c r="F59" s="6">
        <v>0.308512484412757</v>
      </c>
      <c r="G59" s="6"/>
      <c r="H59" s="6">
        <v>79.2202061528525</v>
      </c>
      <c r="I59" s="6">
        <v>129.274461858507</v>
      </c>
      <c r="J59" s="6">
        <v>160.879995713477</v>
      </c>
      <c r="K59" s="6">
        <v>196.250172372009</v>
      </c>
      <c r="L59" s="6">
        <v>274.301660476778</v>
      </c>
      <c r="M59" s="6"/>
      <c r="N59" s="6">
        <v>77.8714623733477</v>
      </c>
      <c r="O59" s="6">
        <v>115.349007967024</v>
      </c>
      <c r="P59" s="6">
        <v>160.879995713477</v>
      </c>
      <c r="Q59" s="6">
        <v>214.684977979092</v>
      </c>
      <c r="R59" s="6">
        <v>276.959939760107</v>
      </c>
      <c r="S59" s="6">
        <f t="shared" si="0"/>
        <v>0</v>
      </c>
      <c r="T59" s="10">
        <f t="shared" si="1"/>
        <v>-7.053680619405169</v>
      </c>
      <c r="U59">
        <f t="shared" si="2"/>
        <v>0</v>
      </c>
      <c r="V59">
        <f t="shared" si="3"/>
        <v>0</v>
      </c>
      <c r="W59" s="12">
        <f>+'CCCR Calculator'!$E$7</f>
        <v>0</v>
      </c>
      <c r="X59" s="7"/>
    </row>
    <row r="60" spans="1:24" ht="14.25">
      <c r="A60" s="18">
        <v>27.5</v>
      </c>
      <c r="B60" s="3" t="s">
        <v>75</v>
      </c>
      <c r="C60" s="9">
        <v>4</v>
      </c>
      <c r="D60" s="6">
        <v>0.459527456525904</v>
      </c>
      <c r="E60" s="6">
        <v>158.661195579386</v>
      </c>
      <c r="F60" s="6">
        <v>0.307284542918393</v>
      </c>
      <c r="G60" s="6"/>
      <c r="H60" s="6">
        <v>78.3882458313162</v>
      </c>
      <c r="I60" s="6">
        <v>127.608340451834</v>
      </c>
      <c r="J60" s="6">
        <v>158.661195579386</v>
      </c>
      <c r="K60" s="6">
        <v>193.397280192303</v>
      </c>
      <c r="L60" s="6">
        <v>270.009355040135</v>
      </c>
      <c r="M60" s="6"/>
      <c r="N60" s="6">
        <v>77.060977056942</v>
      </c>
      <c r="O60" s="6">
        <v>113.920981391007</v>
      </c>
      <c r="P60" s="6">
        <v>158.661195579386</v>
      </c>
      <c r="Q60" s="6">
        <v>211.496481352637</v>
      </c>
      <c r="R60" s="6">
        <v>272.617858735915</v>
      </c>
      <c r="S60" s="6">
        <f t="shared" si="0"/>
        <v>0</v>
      </c>
      <c r="T60" s="10">
        <f t="shared" si="1"/>
        <v>-7.081867872295592</v>
      </c>
      <c r="U60">
        <f t="shared" si="2"/>
        <v>0</v>
      </c>
      <c r="V60">
        <f t="shared" si="3"/>
        <v>0</v>
      </c>
      <c r="W60" s="12">
        <f>+'CCCR Calculator'!$E$7</f>
        <v>0</v>
      </c>
      <c r="X60" s="7"/>
    </row>
    <row r="61" spans="1:24" ht="14.25">
      <c r="A61" s="18">
        <v>28</v>
      </c>
      <c r="B61" s="3" t="s">
        <v>76</v>
      </c>
      <c r="C61" s="9">
        <v>33</v>
      </c>
      <c r="D61" s="6">
        <v>0.459527456525904</v>
      </c>
      <c r="E61" s="6">
        <v>156.626201790798</v>
      </c>
      <c r="F61" s="6">
        <v>0.306130415961826</v>
      </c>
      <c r="G61" s="6"/>
      <c r="H61" s="6">
        <v>77.6250665367913</v>
      </c>
      <c r="I61" s="6">
        <v>126.080041814733</v>
      </c>
      <c r="J61" s="6">
        <v>156.626201790798</v>
      </c>
      <c r="K61" s="6">
        <v>190.781091553236</v>
      </c>
      <c r="L61" s="6">
        <v>266.074189083898</v>
      </c>
      <c r="M61" s="6"/>
      <c r="N61" s="6">
        <v>76.3175043994388</v>
      </c>
      <c r="O61" s="6">
        <v>112.611015852585</v>
      </c>
      <c r="P61" s="6">
        <v>156.626201790798</v>
      </c>
      <c r="Q61" s="6">
        <v>208.572730360137</v>
      </c>
      <c r="R61" s="6">
        <v>268.637088495248</v>
      </c>
      <c r="S61" s="6">
        <f t="shared" si="0"/>
        <v>0</v>
      </c>
      <c r="T61" s="10">
        <f t="shared" si="1"/>
        <v>-7.108566867848133</v>
      </c>
      <c r="U61">
        <f t="shared" si="2"/>
        <v>0</v>
      </c>
      <c r="V61">
        <f t="shared" si="3"/>
        <v>0</v>
      </c>
      <c r="W61" s="12">
        <f>+'CCCR Calculator'!$E$7</f>
        <v>0</v>
      </c>
      <c r="X61" s="7"/>
    </row>
    <row r="62" spans="1:24" ht="14.25">
      <c r="A62" s="18">
        <v>28.5</v>
      </c>
      <c r="B62" s="3" t="s">
        <v>77</v>
      </c>
      <c r="C62" s="9">
        <v>7</v>
      </c>
      <c r="D62" s="6">
        <v>0.459527456525904</v>
      </c>
      <c r="E62" s="6">
        <v>154.76307365977</v>
      </c>
      <c r="F62" s="6">
        <v>0.305048681438763</v>
      </c>
      <c r="G62" s="6"/>
      <c r="H62" s="6">
        <v>76.9263903794407</v>
      </c>
      <c r="I62" s="6">
        <v>124.680718560991</v>
      </c>
      <c r="J62" s="6">
        <v>154.76307365977</v>
      </c>
      <c r="K62" s="6">
        <v>188.386078529899</v>
      </c>
      <c r="L62" s="6">
        <v>262.472394061472</v>
      </c>
      <c r="M62" s="6"/>
      <c r="N62" s="6">
        <v>75.6368816517428</v>
      </c>
      <c r="O62" s="6">
        <v>111.411583392281</v>
      </c>
      <c r="P62" s="6">
        <v>154.76307365977</v>
      </c>
      <c r="Q62" s="6">
        <v>205.896286096798</v>
      </c>
      <c r="R62" s="6">
        <v>264.993573737593</v>
      </c>
      <c r="S62" s="6">
        <f t="shared" si="0"/>
        <v>0</v>
      </c>
      <c r="T62" s="10">
        <f t="shared" si="1"/>
        <v>-7.133774589298313</v>
      </c>
      <c r="U62">
        <f t="shared" si="2"/>
        <v>0</v>
      </c>
      <c r="V62">
        <f t="shared" si="3"/>
        <v>0</v>
      </c>
      <c r="W62" s="12">
        <f>+'CCCR Calculator'!$E$7</f>
        <v>0</v>
      </c>
      <c r="X62" s="7"/>
    </row>
    <row r="63" spans="1:24" ht="14.25">
      <c r="A63" s="18">
        <v>29</v>
      </c>
      <c r="B63" s="3" t="s">
        <v>78</v>
      </c>
      <c r="C63" s="9">
        <v>44</v>
      </c>
      <c r="D63" s="6">
        <v>0.459527456525904</v>
      </c>
      <c r="E63" s="6">
        <v>153.060272458529</v>
      </c>
      <c r="F63" s="6">
        <v>0.304037908602915</v>
      </c>
      <c r="G63" s="6"/>
      <c r="H63" s="6">
        <v>76.2879679680884</v>
      </c>
      <c r="I63" s="6">
        <v>123.401766296766</v>
      </c>
      <c r="J63" s="6">
        <v>153.060272458529</v>
      </c>
      <c r="K63" s="6">
        <v>186.197307280988</v>
      </c>
      <c r="L63" s="6">
        <v>259.181256305828</v>
      </c>
      <c r="M63" s="6"/>
      <c r="N63" s="6">
        <v>75.0149696858269</v>
      </c>
      <c r="O63" s="6">
        <v>110.31533392499</v>
      </c>
      <c r="P63" s="6">
        <v>153.060272458529</v>
      </c>
      <c r="Q63" s="6">
        <v>203.450408562675</v>
      </c>
      <c r="R63" s="6">
        <v>261.664330427864</v>
      </c>
      <c r="S63" s="6">
        <f t="shared" si="0"/>
        <v>0</v>
      </c>
      <c r="T63" s="10">
        <f t="shared" si="1"/>
        <v>-7.1574907949683855</v>
      </c>
      <c r="U63">
        <f t="shared" si="2"/>
        <v>0</v>
      </c>
      <c r="V63">
        <f t="shared" si="3"/>
        <v>0</v>
      </c>
      <c r="W63" s="12">
        <f>+'CCCR Calculator'!$E$7</f>
        <v>0</v>
      </c>
      <c r="X63" s="7"/>
    </row>
    <row r="64" spans="1:24" ht="14.25">
      <c r="A64" s="18">
        <v>29.5</v>
      </c>
      <c r="B64" s="3" t="s">
        <v>79</v>
      </c>
      <c r="C64" s="9">
        <v>5</v>
      </c>
      <c r="D64" s="6">
        <v>0.459527456525904</v>
      </c>
      <c r="E64" s="6">
        <v>151.506259459304</v>
      </c>
      <c r="F64" s="6">
        <v>0.303096666707995</v>
      </c>
      <c r="G64" s="6"/>
      <c r="H64" s="6">
        <v>75.7053911844464</v>
      </c>
      <c r="I64" s="6">
        <v>122.234505968686</v>
      </c>
      <c r="J64" s="6">
        <v>151.506259459304</v>
      </c>
      <c r="K64" s="6">
        <v>184.19994055088</v>
      </c>
      <c r="L64" s="6">
        <v>256.178405621132</v>
      </c>
      <c r="M64" s="6"/>
      <c r="N64" s="6">
        <v>74.4474692088549</v>
      </c>
      <c r="O64" s="6">
        <v>109.314814324631</v>
      </c>
      <c r="P64" s="6">
        <v>151.506259459304</v>
      </c>
      <c r="Q64" s="6">
        <v>201.218508978471</v>
      </c>
      <c r="R64" s="6">
        <v>258.626727044524</v>
      </c>
      <c r="S64" s="6">
        <f t="shared" si="0"/>
        <v>0</v>
      </c>
      <c r="T64" s="10">
        <f t="shared" si="1"/>
        <v>-7.179717796907733</v>
      </c>
      <c r="U64">
        <f t="shared" si="2"/>
        <v>0</v>
      </c>
      <c r="V64">
        <f t="shared" si="3"/>
        <v>0</v>
      </c>
      <c r="W64" s="12">
        <f>+'CCCR Calculator'!$E$7</f>
        <v>0</v>
      </c>
      <c r="X64" s="7"/>
    </row>
    <row r="65" spans="1:24" ht="14.25">
      <c r="A65" s="18">
        <v>30</v>
      </c>
      <c r="B65" s="3" t="s">
        <v>80</v>
      </c>
      <c r="C65" s="9">
        <v>56</v>
      </c>
      <c r="D65" s="6">
        <v>0.459527456525904</v>
      </c>
      <c r="E65" s="6">
        <v>150.08949593432</v>
      </c>
      <c r="F65" s="6">
        <v>0.302223525007716</v>
      </c>
      <c r="G65" s="6"/>
      <c r="H65" s="6">
        <v>75.1741055307522</v>
      </c>
      <c r="I65" s="6">
        <v>121.170189868491</v>
      </c>
      <c r="J65" s="6">
        <v>150.08949593432</v>
      </c>
      <c r="K65" s="6">
        <v>182.379229737281</v>
      </c>
      <c r="L65" s="6">
        <v>253.441786697957</v>
      </c>
      <c r="M65" s="6"/>
      <c r="N65" s="6">
        <v>73.9299332053275</v>
      </c>
      <c r="O65" s="6">
        <v>108.402476655439</v>
      </c>
      <c r="P65" s="6">
        <v>150.08949593432</v>
      </c>
      <c r="Q65" s="6">
        <v>199.184137318566</v>
      </c>
      <c r="R65" s="6">
        <v>255.858455232184</v>
      </c>
      <c r="S65" s="6">
        <f t="shared" si="0"/>
        <v>0</v>
      </c>
      <c r="T65" s="10">
        <f t="shared" si="1"/>
        <v>-7.20046042772893</v>
      </c>
      <c r="U65">
        <f t="shared" si="2"/>
        <v>0</v>
      </c>
      <c r="V65">
        <f t="shared" si="3"/>
        <v>0</v>
      </c>
      <c r="W65" s="12">
        <f>+'CCCR Calculator'!$E$7</f>
        <v>0</v>
      </c>
      <c r="X65" s="7"/>
    </row>
    <row r="66" spans="1:24" ht="14.25">
      <c r="A66" s="18">
        <v>31</v>
      </c>
      <c r="B66" s="3" t="s">
        <v>81</v>
      </c>
      <c r="C66" s="9">
        <v>57</v>
      </c>
      <c r="D66" s="6">
        <v>0.459527456525904</v>
      </c>
      <c r="E66" s="6">
        <v>147.621562395989</v>
      </c>
      <c r="F66" s="6">
        <v>0.300675819205923</v>
      </c>
      <c r="G66" s="6"/>
      <c r="H66" s="6">
        <v>74.2465301088859</v>
      </c>
      <c r="I66" s="6">
        <v>119.315091058766</v>
      </c>
      <c r="J66" s="6">
        <v>147.621562395989</v>
      </c>
      <c r="K66" s="6">
        <v>179.209179036892</v>
      </c>
      <c r="L66" s="6">
        <v>248.680433415952</v>
      </c>
      <c r="M66" s="6"/>
      <c r="N66" s="6">
        <v>73.0263009154329</v>
      </c>
      <c r="O66" s="6">
        <v>106.811729149646</v>
      </c>
      <c r="P66" s="6">
        <v>147.621562395989</v>
      </c>
      <c r="Q66" s="6">
        <v>195.642799732071</v>
      </c>
      <c r="R66" s="6">
        <v>251.042120460509</v>
      </c>
      <c r="S66" s="6">
        <f t="shared" si="0"/>
        <v>0</v>
      </c>
      <c r="T66" s="10">
        <f t="shared" si="1"/>
        <v>-7.237524247523313</v>
      </c>
      <c r="U66">
        <f t="shared" si="2"/>
        <v>0</v>
      </c>
      <c r="V66">
        <f t="shared" si="3"/>
        <v>0</v>
      </c>
      <c r="W66" s="12">
        <f>+'CCCR Calculator'!$E$7</f>
        <v>0</v>
      </c>
      <c r="X66" s="7"/>
    </row>
    <row r="67" spans="1:24" ht="14.25">
      <c r="A67" s="18">
        <v>32</v>
      </c>
      <c r="B67" s="3" t="s">
        <v>82</v>
      </c>
      <c r="C67" s="9">
        <v>61</v>
      </c>
      <c r="D67" s="6">
        <v>0.459527456525904</v>
      </c>
      <c r="E67" s="6">
        <v>145.564162021352</v>
      </c>
      <c r="F67" s="6">
        <v>0.299383345227234</v>
      </c>
      <c r="G67" s="6"/>
      <c r="H67" s="6">
        <v>73.4663315215449</v>
      </c>
      <c r="I67" s="6">
        <v>117.765332297355</v>
      </c>
      <c r="J67" s="6">
        <v>145.564162021352</v>
      </c>
      <c r="K67" s="6">
        <v>176.570655158998</v>
      </c>
      <c r="L67" s="6">
        <v>244.726033271286</v>
      </c>
      <c r="M67" s="6"/>
      <c r="N67" s="6">
        <v>72.2659993898367</v>
      </c>
      <c r="O67" s="6">
        <v>105.481110366197</v>
      </c>
      <c r="P67" s="6">
        <v>145.564162021352</v>
      </c>
      <c r="Q67" s="6">
        <v>192.697124649121</v>
      </c>
      <c r="R67" s="6">
        <v>247.042277137485</v>
      </c>
      <c r="S67" s="6">
        <f t="shared" si="0"/>
        <v>0</v>
      </c>
      <c r="T67" s="10">
        <f t="shared" si="1"/>
        <v>-7.26876951186143</v>
      </c>
      <c r="U67">
        <f t="shared" si="2"/>
        <v>0</v>
      </c>
      <c r="V67">
        <f t="shared" si="3"/>
        <v>0</v>
      </c>
      <c r="W67" s="12">
        <f>+'CCCR Calculator'!$E$7</f>
        <v>0</v>
      </c>
      <c r="X67" s="7"/>
    </row>
    <row r="68" spans="1:24" ht="14.25">
      <c r="A68" s="18">
        <v>33</v>
      </c>
      <c r="B68" s="3" t="s">
        <v>83</v>
      </c>
      <c r="C68" s="9">
        <v>66</v>
      </c>
      <c r="D68" s="6">
        <v>0.459527456525904</v>
      </c>
      <c r="E68" s="6">
        <v>143.823998591708</v>
      </c>
      <c r="F68" s="6">
        <v>0.298334698941405</v>
      </c>
      <c r="G68" s="6"/>
      <c r="H68" s="6">
        <v>72.7924960828238</v>
      </c>
      <c r="I68" s="6">
        <v>116.448230020409</v>
      </c>
      <c r="J68" s="6">
        <v>143.823998591708</v>
      </c>
      <c r="K68" s="6">
        <v>174.346923125904</v>
      </c>
      <c r="L68" s="6">
        <v>241.409170157242</v>
      </c>
      <c r="M68" s="6"/>
      <c r="N68" s="6">
        <v>71.6088446472169</v>
      </c>
      <c r="O68" s="6">
        <v>104.346890102173</v>
      </c>
      <c r="P68" s="6">
        <v>143.823998591708</v>
      </c>
      <c r="Q68" s="6">
        <v>190.218038829464</v>
      </c>
      <c r="R68" s="6">
        <v>243.68769695245</v>
      </c>
      <c r="S68" s="6">
        <f aca="true" t="shared" si="4" ref="S68:S125">W68/0.13</f>
        <v>0</v>
      </c>
      <c r="T68" s="10">
        <f aca="true" t="shared" si="5" ref="T68:T125">(V68-1)/(D68*F68)</f>
        <v>-7.294319232286868</v>
      </c>
      <c r="U68">
        <f aca="true" t="shared" si="6" ref="U68:U125">S68/E68</f>
        <v>0</v>
      </c>
      <c r="V68">
        <f aca="true" t="shared" si="7" ref="V68:V125">POWER(U68,D68)</f>
        <v>0</v>
      </c>
      <c r="W68" s="12">
        <f>+'CCCR Calculator'!$E$7</f>
        <v>0</v>
      </c>
      <c r="X68" s="7"/>
    </row>
    <row r="69" spans="1:24" ht="14.25">
      <c r="A69" s="18">
        <v>34</v>
      </c>
      <c r="B69" s="3" t="s">
        <v>84</v>
      </c>
      <c r="C69" s="9">
        <v>86</v>
      </c>
      <c r="D69" s="6">
        <v>0.459527456525904</v>
      </c>
      <c r="E69" s="6">
        <v>142.269429723659</v>
      </c>
      <c r="F69" s="6">
        <v>0.297520102750584</v>
      </c>
      <c r="G69" s="6"/>
      <c r="H69" s="6">
        <v>72.1629900130071</v>
      </c>
      <c r="I69" s="6">
        <v>115.259310428991</v>
      </c>
      <c r="J69" s="6">
        <v>142.269429723659</v>
      </c>
      <c r="K69" s="6">
        <v>172.375712163314</v>
      </c>
      <c r="L69" s="6">
        <v>238.499406947528</v>
      </c>
      <c r="M69" s="6"/>
      <c r="N69" s="6">
        <v>70.9939322350819</v>
      </c>
      <c r="O69" s="6">
        <v>103.316487558343</v>
      </c>
      <c r="P69" s="6">
        <v>142.269429723659</v>
      </c>
      <c r="Q69" s="6">
        <v>188.027234443749</v>
      </c>
      <c r="R69" s="6">
        <v>240.745610307501</v>
      </c>
      <c r="S69" s="6">
        <f t="shared" si="4"/>
        <v>0</v>
      </c>
      <c r="T69" s="10">
        <f t="shared" si="5"/>
        <v>-7.314290738771036</v>
      </c>
      <c r="U69">
        <f t="shared" si="6"/>
        <v>0</v>
      </c>
      <c r="V69">
        <f t="shared" si="7"/>
        <v>0</v>
      </c>
      <c r="W69" s="12">
        <f>+'CCCR Calculator'!$E$7</f>
        <v>0</v>
      </c>
      <c r="X69" s="7"/>
    </row>
    <row r="70" spans="1:24" ht="14.25">
      <c r="A70" s="18">
        <v>35</v>
      </c>
      <c r="B70" s="3" t="s">
        <v>85</v>
      </c>
      <c r="C70" s="9">
        <v>82</v>
      </c>
      <c r="D70" s="6">
        <v>0.459527456525904</v>
      </c>
      <c r="E70" s="6">
        <v>140.719000009568</v>
      </c>
      <c r="F70" s="6">
        <v>0.296931891980026</v>
      </c>
      <c r="G70" s="6"/>
      <c r="H70" s="6">
        <v>71.4890267944022</v>
      </c>
      <c r="I70" s="6">
        <v>114.053063067691</v>
      </c>
      <c r="J70" s="6">
        <v>140.719000009568</v>
      </c>
      <c r="K70" s="6">
        <v>170.435262720129</v>
      </c>
      <c r="L70" s="6">
        <v>235.685843021522</v>
      </c>
      <c r="M70" s="6"/>
      <c r="N70" s="6">
        <v>70.3339992076755</v>
      </c>
      <c r="O70" s="6">
        <v>102.260202859145</v>
      </c>
      <c r="P70" s="6">
        <v>140.719000009568</v>
      </c>
      <c r="Q70" s="6">
        <v>185.881919918468</v>
      </c>
      <c r="R70" s="6">
        <v>237.902076815057</v>
      </c>
      <c r="S70" s="6">
        <f t="shared" si="4"/>
        <v>0</v>
      </c>
      <c r="T70" s="10">
        <f t="shared" si="5"/>
        <v>-7.328780070189255</v>
      </c>
      <c r="U70">
        <f t="shared" si="6"/>
        <v>0</v>
      </c>
      <c r="V70">
        <f t="shared" si="7"/>
        <v>0</v>
      </c>
      <c r="W70" s="12">
        <f>+'CCCR Calculator'!$E$7</f>
        <v>0</v>
      </c>
      <c r="X70" s="7"/>
    </row>
    <row r="71" spans="1:24" ht="14.25">
      <c r="A71" s="18">
        <v>36</v>
      </c>
      <c r="B71" s="3" t="s">
        <v>86</v>
      </c>
      <c r="C71" s="9">
        <v>99</v>
      </c>
      <c r="D71" s="6">
        <v>0.459527456525904</v>
      </c>
      <c r="E71" s="6">
        <v>138.987924953548</v>
      </c>
      <c r="F71" s="6">
        <v>0.296562543165192</v>
      </c>
      <c r="G71" s="6"/>
      <c r="H71" s="6">
        <v>70.6793881579234</v>
      </c>
      <c r="I71" s="6">
        <v>112.680933339242</v>
      </c>
      <c r="J71" s="6">
        <v>138.987924953548</v>
      </c>
      <c r="K71" s="6">
        <v>168.300228592286</v>
      </c>
      <c r="L71" s="6">
        <v>232.653581311651</v>
      </c>
      <c r="M71" s="6"/>
      <c r="N71" s="6">
        <v>69.5393712785476</v>
      </c>
      <c r="O71" s="6">
        <v>101.045438796509</v>
      </c>
      <c r="P71" s="6">
        <v>138.987924953548</v>
      </c>
      <c r="Q71" s="6">
        <v>183.535602973519</v>
      </c>
      <c r="R71" s="6">
        <v>234.839148659723</v>
      </c>
      <c r="S71" s="6">
        <f t="shared" si="4"/>
        <v>0</v>
      </c>
      <c r="T71" s="10">
        <f t="shared" si="5"/>
        <v>-7.337907575653072</v>
      </c>
      <c r="U71">
        <f t="shared" si="6"/>
        <v>0</v>
      </c>
      <c r="V71">
        <f t="shared" si="7"/>
        <v>0</v>
      </c>
      <c r="W71" s="12">
        <f>+'CCCR Calculator'!$E$7</f>
        <v>0</v>
      </c>
      <c r="X71" s="7"/>
    </row>
    <row r="72" spans="1:24" ht="14.25">
      <c r="A72" s="18">
        <v>37</v>
      </c>
      <c r="B72" s="3" t="s">
        <v>87</v>
      </c>
      <c r="C72" s="9">
        <v>93</v>
      </c>
      <c r="D72" s="6">
        <v>0.459527456525904</v>
      </c>
      <c r="E72" s="6">
        <v>136.89142005971</v>
      </c>
      <c r="F72" s="6">
        <v>0.296404532841543</v>
      </c>
      <c r="G72" s="6"/>
      <c r="H72" s="6">
        <v>69.6426738707573</v>
      </c>
      <c r="I72" s="6">
        <v>110.99427084447</v>
      </c>
      <c r="J72" s="6">
        <v>136.89142005971</v>
      </c>
      <c r="K72" s="6">
        <v>165.745395907066</v>
      </c>
      <c r="L72" s="6">
        <v>229.088214360029</v>
      </c>
      <c r="M72" s="6"/>
      <c r="N72" s="6">
        <v>68.52019145729</v>
      </c>
      <c r="O72" s="6">
        <v>99.5394688265944</v>
      </c>
      <c r="P72" s="6">
        <v>136.89142005971</v>
      </c>
      <c r="Q72" s="6">
        <v>180.742000927146</v>
      </c>
      <c r="R72" s="6">
        <v>231.23938103258</v>
      </c>
      <c r="S72" s="6">
        <f t="shared" si="4"/>
        <v>0</v>
      </c>
      <c r="T72" s="10">
        <f t="shared" si="5"/>
        <v>-7.34181934157588</v>
      </c>
      <c r="U72">
        <f t="shared" si="6"/>
        <v>0</v>
      </c>
      <c r="V72">
        <f t="shared" si="7"/>
        <v>0</v>
      </c>
      <c r="W72" s="12">
        <f>+'CCCR Calculator'!$E$7</f>
        <v>0</v>
      </c>
      <c r="X72" s="7"/>
    </row>
    <row r="73" spans="1:24" ht="14.25">
      <c r="A73" s="18">
        <v>38</v>
      </c>
      <c r="B73" s="3" t="s">
        <v>88</v>
      </c>
      <c r="C73" s="9">
        <v>89</v>
      </c>
      <c r="D73" s="6">
        <v>0.459527456525904</v>
      </c>
      <c r="E73" s="6">
        <v>134.28301365741</v>
      </c>
      <c r="F73" s="6">
        <v>0.296450476485247</v>
      </c>
      <c r="G73" s="6"/>
      <c r="H73" s="6">
        <v>68.3072713231815</v>
      </c>
      <c r="I73" s="6">
        <v>108.87560804333</v>
      </c>
      <c r="J73" s="6">
        <v>134.28301365741</v>
      </c>
      <c r="K73" s="6">
        <v>162.591804006177</v>
      </c>
      <c r="L73" s="6">
        <v>224.739010468723</v>
      </c>
      <c r="M73" s="6"/>
      <c r="N73" s="6">
        <v>67.2060807878799</v>
      </c>
      <c r="O73" s="6">
        <v>97.637594221692</v>
      </c>
      <c r="P73" s="6">
        <v>134.28301365741</v>
      </c>
      <c r="Q73" s="6">
        <v>177.30521010495</v>
      </c>
      <c r="R73" s="6">
        <v>226.849596405635</v>
      </c>
      <c r="S73" s="6">
        <f t="shared" si="4"/>
        <v>0</v>
      </c>
      <c r="T73" s="10">
        <f t="shared" si="5"/>
        <v>-7.340681512634034</v>
      </c>
      <c r="U73">
        <f t="shared" si="6"/>
        <v>0</v>
      </c>
      <c r="V73">
        <f t="shared" si="7"/>
        <v>0</v>
      </c>
      <c r="W73" s="12">
        <f>+'CCCR Calculator'!$E$7</f>
        <v>0</v>
      </c>
      <c r="X73" s="7"/>
    </row>
    <row r="74" spans="1:24" ht="14.25">
      <c r="A74" s="18">
        <v>39</v>
      </c>
      <c r="B74" s="3" t="s">
        <v>89</v>
      </c>
      <c r="C74" s="9">
        <v>99</v>
      </c>
      <c r="D74" s="6">
        <v>0.459527456525904</v>
      </c>
      <c r="E74" s="6">
        <v>131.299389800072</v>
      </c>
      <c r="F74" s="6">
        <v>0.296694016431119</v>
      </c>
      <c r="G74" s="6"/>
      <c r="H74" s="6">
        <v>66.7460716483884</v>
      </c>
      <c r="I74" s="6">
        <v>106.437253844526</v>
      </c>
      <c r="J74" s="6">
        <v>131.299389800072</v>
      </c>
      <c r="K74" s="6">
        <v>159.003107454991</v>
      </c>
      <c r="L74" s="6">
        <v>219.828347179272</v>
      </c>
      <c r="M74" s="6"/>
      <c r="N74" s="6">
        <v>65.6688483938701</v>
      </c>
      <c r="O74" s="6">
        <v>95.4412769784305</v>
      </c>
      <c r="P74" s="6">
        <v>131.299389800072</v>
      </c>
      <c r="Q74" s="6">
        <v>173.402840912205</v>
      </c>
      <c r="R74" s="6">
        <v>221.894157472841</v>
      </c>
      <c r="S74" s="6">
        <f t="shared" si="4"/>
        <v>0</v>
      </c>
      <c r="T74" s="10">
        <f t="shared" si="5"/>
        <v>-7.33465594730665</v>
      </c>
      <c r="U74">
        <f t="shared" si="6"/>
        <v>0</v>
      </c>
      <c r="V74">
        <f t="shared" si="7"/>
        <v>0</v>
      </c>
      <c r="W74" s="12">
        <f>+'CCCR Calculator'!$E$7</f>
        <v>0</v>
      </c>
      <c r="X74" s="7"/>
    </row>
    <row r="75" spans="1:24" ht="14.25">
      <c r="A75" s="18">
        <v>40</v>
      </c>
      <c r="B75" s="3" t="s">
        <v>90</v>
      </c>
      <c r="C75" s="9">
        <v>101</v>
      </c>
      <c r="D75" s="6">
        <v>0.459527456525904</v>
      </c>
      <c r="E75" s="6">
        <v>128.204143774743</v>
      </c>
      <c r="F75" s="6">
        <v>0.297129255255063</v>
      </c>
      <c r="G75" s="6"/>
      <c r="H75" s="6">
        <v>65.0967571127659</v>
      </c>
      <c r="I75" s="6">
        <v>103.894510316562</v>
      </c>
      <c r="J75" s="6">
        <v>128.204143774743</v>
      </c>
      <c r="K75" s="6">
        <v>155.296517191987</v>
      </c>
      <c r="L75" s="6">
        <v>214.79064272618</v>
      </c>
      <c r="M75" s="6"/>
      <c r="N75" s="6">
        <v>64.0440572782345</v>
      </c>
      <c r="O75" s="6">
        <v>93.1443914750208</v>
      </c>
      <c r="P75" s="6">
        <v>128.204143774743</v>
      </c>
      <c r="Q75" s="6">
        <v>169.379907487989</v>
      </c>
      <c r="R75" s="6">
        <v>216.811453616222</v>
      </c>
      <c r="S75" s="6">
        <f t="shared" si="4"/>
        <v>0</v>
      </c>
      <c r="T75" s="10">
        <f t="shared" si="5"/>
        <v>-7.323912047229225</v>
      </c>
      <c r="U75">
        <f t="shared" si="6"/>
        <v>0</v>
      </c>
      <c r="V75">
        <f t="shared" si="7"/>
        <v>0</v>
      </c>
      <c r="W75" s="12">
        <f>+'CCCR Calculator'!$E$7</f>
        <v>0</v>
      </c>
      <c r="X75" s="7"/>
    </row>
    <row r="76" spans="1:24" ht="14.25">
      <c r="A76" s="18">
        <v>41</v>
      </c>
      <c r="B76" s="3" t="s">
        <v>91</v>
      </c>
      <c r="C76" s="9">
        <v>130</v>
      </c>
      <c r="D76" s="6">
        <v>0.459527456525904</v>
      </c>
      <c r="E76" s="6">
        <v>125.261469506363</v>
      </c>
      <c r="F76" s="6">
        <v>0.297750297703929</v>
      </c>
      <c r="G76" s="6"/>
      <c r="H76" s="6">
        <v>63.4969296556139</v>
      </c>
      <c r="I76" s="6">
        <v>101.462987484166</v>
      </c>
      <c r="J76" s="6">
        <v>125.261469506363</v>
      </c>
      <c r="K76" s="6">
        <v>151.790195501864</v>
      </c>
      <c r="L76" s="6">
        <v>210.062115818569</v>
      </c>
      <c r="M76" s="6"/>
      <c r="N76" s="6">
        <v>62.4671814049268</v>
      </c>
      <c r="O76" s="6">
        <v>90.9410014777235</v>
      </c>
      <c r="P76" s="6">
        <v>125.261469506363</v>
      </c>
      <c r="Q76" s="6">
        <v>165.582568164282</v>
      </c>
      <c r="R76" s="6">
        <v>212.041704940166</v>
      </c>
      <c r="S76" s="6">
        <f t="shared" si="4"/>
        <v>0</v>
      </c>
      <c r="T76" s="10">
        <f t="shared" si="5"/>
        <v>-7.308635957471581</v>
      </c>
      <c r="U76">
        <f t="shared" si="6"/>
        <v>0</v>
      </c>
      <c r="V76">
        <f t="shared" si="7"/>
        <v>0</v>
      </c>
      <c r="W76" s="12">
        <f>+'CCCR Calculator'!$E$7</f>
        <v>0</v>
      </c>
      <c r="X76" s="7"/>
    </row>
    <row r="77" spans="1:24" ht="14.25">
      <c r="A77" s="18">
        <v>42</v>
      </c>
      <c r="B77" s="3" t="s">
        <v>92</v>
      </c>
      <c r="C77" s="9">
        <v>105</v>
      </c>
      <c r="D77" s="6">
        <v>0.459527456525904</v>
      </c>
      <c r="E77" s="6">
        <v>122.731267966283</v>
      </c>
      <c r="F77" s="6">
        <v>0.298551260860626</v>
      </c>
      <c r="G77" s="6"/>
      <c r="H77" s="6">
        <v>62.0809526361639</v>
      </c>
      <c r="I77" s="6">
        <v>99.3543418892224</v>
      </c>
      <c r="J77" s="6">
        <v>122.731267966283</v>
      </c>
      <c r="K77" s="6">
        <v>148.797698973225</v>
      </c>
      <c r="L77" s="6">
        <v>206.073862440287</v>
      </c>
      <c r="M77" s="6"/>
      <c r="N77" s="6">
        <v>61.0704797406678</v>
      </c>
      <c r="O77" s="6">
        <v>89.0213901885837</v>
      </c>
      <c r="P77" s="6">
        <v>122.731267966283</v>
      </c>
      <c r="Q77" s="6">
        <v>162.35223463686</v>
      </c>
      <c r="R77" s="6">
        <v>208.019994456131</v>
      </c>
      <c r="S77" s="6">
        <f t="shared" si="4"/>
        <v>0</v>
      </c>
      <c r="T77" s="10">
        <f t="shared" si="5"/>
        <v>-7.2890281081837545</v>
      </c>
      <c r="U77">
        <f t="shared" si="6"/>
        <v>0</v>
      </c>
      <c r="V77">
        <f t="shared" si="7"/>
        <v>0</v>
      </c>
      <c r="W77" s="12">
        <f>+'CCCR Calculator'!$E$7</f>
        <v>0</v>
      </c>
      <c r="X77" s="7"/>
    </row>
    <row r="78" spans="1:24" ht="14.25">
      <c r="A78" s="18">
        <v>43</v>
      </c>
      <c r="B78" s="3" t="s">
        <v>93</v>
      </c>
      <c r="C78" s="9">
        <v>93</v>
      </c>
      <c r="D78" s="6">
        <v>0.459527456525904</v>
      </c>
      <c r="E78" s="6">
        <v>120.706551555088</v>
      </c>
      <c r="F78" s="6">
        <v>0.299526741372316</v>
      </c>
      <c r="G78" s="6"/>
      <c r="H78" s="6">
        <v>60.8972379952923</v>
      </c>
      <c r="I78" s="6">
        <v>97.6444442443247</v>
      </c>
      <c r="J78" s="6">
        <v>120.706551555088</v>
      </c>
      <c r="K78" s="6">
        <v>146.431106381217</v>
      </c>
      <c r="L78" s="6">
        <v>202.97973480278</v>
      </c>
      <c r="M78" s="6"/>
      <c r="N78" s="6">
        <v>59.9016167064619</v>
      </c>
      <c r="O78" s="6">
        <v>87.4538347983283</v>
      </c>
      <c r="P78" s="6">
        <v>120.706551555088</v>
      </c>
      <c r="Q78" s="6">
        <v>159.810884664965</v>
      </c>
      <c r="R78" s="6">
        <v>204.901591489263</v>
      </c>
      <c r="S78" s="6">
        <f t="shared" si="4"/>
        <v>0</v>
      </c>
      <c r="T78" s="10">
        <f t="shared" si="5"/>
        <v>-7.265289643844587</v>
      </c>
      <c r="U78">
        <f t="shared" si="6"/>
        <v>0</v>
      </c>
      <c r="V78">
        <f t="shared" si="7"/>
        <v>0</v>
      </c>
      <c r="W78" s="12">
        <f>+'CCCR Calculator'!$E$7</f>
        <v>0</v>
      </c>
      <c r="X78" s="7"/>
    </row>
    <row r="79" spans="1:24" ht="14.25">
      <c r="A79" s="18">
        <v>44</v>
      </c>
      <c r="B79" s="3" t="s">
        <v>94</v>
      </c>
      <c r="C79" s="9">
        <v>95</v>
      </c>
      <c r="D79" s="6">
        <v>0.459527456525904</v>
      </c>
      <c r="E79" s="6">
        <v>119.063538517121</v>
      </c>
      <c r="F79" s="6">
        <v>0.300671958857085</v>
      </c>
      <c r="G79" s="6"/>
      <c r="H79" s="6">
        <v>59.8838420274349</v>
      </c>
      <c r="I79" s="6">
        <v>96.2333516874552</v>
      </c>
      <c r="J79" s="6">
        <v>119.063538517121</v>
      </c>
      <c r="K79" s="6">
        <v>144.540051084088</v>
      </c>
      <c r="L79" s="6">
        <v>200.570943681939</v>
      </c>
      <c r="M79" s="6"/>
      <c r="N79" s="6">
        <v>58.8996784397281</v>
      </c>
      <c r="O79" s="6">
        <v>86.1489282836109</v>
      </c>
      <c r="P79" s="6">
        <v>119.063538517121</v>
      </c>
      <c r="Q79" s="6">
        <v>157.794326499794</v>
      </c>
      <c r="R79" s="6">
        <v>202.475721612523</v>
      </c>
      <c r="S79" s="6">
        <f t="shared" si="4"/>
        <v>0</v>
      </c>
      <c r="T79" s="10">
        <f t="shared" si="5"/>
        <v>-7.237617170616058</v>
      </c>
      <c r="U79">
        <f t="shared" si="6"/>
        <v>0</v>
      </c>
      <c r="V79">
        <f t="shared" si="7"/>
        <v>0</v>
      </c>
      <c r="W79" s="12">
        <f>+'CCCR Calculator'!$E$7</f>
        <v>0</v>
      </c>
      <c r="X79" s="7"/>
    </row>
    <row r="80" spans="1:24" ht="14.25">
      <c r="A80" s="18">
        <v>45</v>
      </c>
      <c r="B80" s="3" t="s">
        <v>95</v>
      </c>
      <c r="C80" s="9">
        <v>117</v>
      </c>
      <c r="D80" s="6">
        <v>0.459527456525904</v>
      </c>
      <c r="E80" s="6">
        <v>117.663958378366</v>
      </c>
      <c r="F80" s="6">
        <v>0.301982174567214</v>
      </c>
      <c r="G80" s="6"/>
      <c r="H80" s="6">
        <v>58.971701014268</v>
      </c>
      <c r="I80" s="6">
        <v>95.0094810151654</v>
      </c>
      <c r="J80" s="6">
        <v>117.663958378366</v>
      </c>
      <c r="K80" s="6">
        <v>142.956493697348</v>
      </c>
      <c r="L80" s="6">
        <v>198.614010474483</v>
      </c>
      <c r="M80" s="6"/>
      <c r="N80" s="6">
        <v>57.9967530886476</v>
      </c>
      <c r="O80" s="6">
        <v>85.0068795211753</v>
      </c>
      <c r="P80" s="6">
        <v>117.663958378366</v>
      </c>
      <c r="Q80" s="6">
        <v>156.119037358719</v>
      </c>
      <c r="R80" s="6">
        <v>200.506682228421</v>
      </c>
      <c r="S80" s="6">
        <f t="shared" si="4"/>
        <v>0</v>
      </c>
      <c r="T80" s="10">
        <f t="shared" si="5"/>
        <v>-7.2062151856001195</v>
      </c>
      <c r="U80">
        <f t="shared" si="6"/>
        <v>0</v>
      </c>
      <c r="V80">
        <f t="shared" si="7"/>
        <v>0</v>
      </c>
      <c r="W80" s="12">
        <f>+'CCCR Calculator'!$E$7</f>
        <v>0</v>
      </c>
      <c r="X80" s="7"/>
    </row>
    <row r="81" spans="1:24" ht="14.25">
      <c r="A81" s="18">
        <v>46</v>
      </c>
      <c r="B81" s="3" t="s">
        <v>96</v>
      </c>
      <c r="C81" s="9">
        <v>118</v>
      </c>
      <c r="D81" s="6">
        <v>0.459527456525904</v>
      </c>
      <c r="E81" s="6">
        <v>116.371516317991</v>
      </c>
      <c r="F81" s="6">
        <v>0.303452602903144</v>
      </c>
      <c r="G81" s="6"/>
      <c r="H81" s="6">
        <v>58.0933065472863</v>
      </c>
      <c r="I81" s="6">
        <v>93.8630923114604</v>
      </c>
      <c r="J81" s="6">
        <v>116.371516317991</v>
      </c>
      <c r="K81" s="6">
        <v>141.514489068771</v>
      </c>
      <c r="L81" s="6">
        <v>196.877736549474</v>
      </c>
      <c r="M81" s="6"/>
      <c r="N81" s="6">
        <v>57.1264744349911</v>
      </c>
      <c r="O81" s="6">
        <v>83.9296720561711</v>
      </c>
      <c r="P81" s="6">
        <v>116.371516317991</v>
      </c>
      <c r="Q81" s="6">
        <v>154.60364080861</v>
      </c>
      <c r="R81" s="6">
        <v>198.761055618909</v>
      </c>
      <c r="S81" s="6">
        <f t="shared" si="4"/>
        <v>0</v>
      </c>
      <c r="T81" s="10">
        <f t="shared" si="5"/>
        <v>-7.171296312265894</v>
      </c>
      <c r="U81">
        <f t="shared" si="6"/>
        <v>0</v>
      </c>
      <c r="V81">
        <f t="shared" si="7"/>
        <v>0</v>
      </c>
      <c r="W81" s="12">
        <f>+'CCCR Calculator'!$E$7</f>
        <v>0</v>
      </c>
      <c r="X81" s="7"/>
    </row>
    <row r="82" spans="1:24" ht="14.25">
      <c r="A82" s="18">
        <v>47</v>
      </c>
      <c r="B82" s="3" t="s">
        <v>97</v>
      </c>
      <c r="C82" s="9">
        <v>112</v>
      </c>
      <c r="D82" s="6">
        <v>0.459527456525904</v>
      </c>
      <c r="E82" s="6">
        <v>115.126721032777</v>
      </c>
      <c r="F82" s="6">
        <v>0.305076636899962</v>
      </c>
      <c r="G82" s="6"/>
      <c r="H82" s="6">
        <v>57.2204584340626</v>
      </c>
      <c r="I82" s="6">
        <v>92.7468229207588</v>
      </c>
      <c r="J82" s="6">
        <v>115.126721032777</v>
      </c>
      <c r="K82" s="6">
        <v>140.140956235249</v>
      </c>
      <c r="L82" s="6">
        <v>195.259012487878</v>
      </c>
      <c r="M82" s="6"/>
      <c r="N82" s="6">
        <v>56.2611574518145</v>
      </c>
      <c r="O82" s="6">
        <v>82.8752812532344</v>
      </c>
      <c r="P82" s="6">
        <v>115.126721032777</v>
      </c>
      <c r="Q82" s="6">
        <v>153.167967816956</v>
      </c>
      <c r="R82" s="6">
        <v>197.134708928573</v>
      </c>
      <c r="S82" s="6">
        <f t="shared" si="4"/>
        <v>0</v>
      </c>
      <c r="T82" s="10">
        <f t="shared" si="5"/>
        <v>-7.133120891392239</v>
      </c>
      <c r="U82">
        <f t="shared" si="6"/>
        <v>0</v>
      </c>
      <c r="V82">
        <f t="shared" si="7"/>
        <v>0</v>
      </c>
      <c r="W82" s="12">
        <f>+'CCCR Calculator'!$E$7</f>
        <v>0</v>
      </c>
      <c r="X82" s="7"/>
    </row>
    <row r="83" spans="1:24" ht="14.25">
      <c r="A83" s="18">
        <v>48</v>
      </c>
      <c r="B83" s="3" t="s">
        <v>98</v>
      </c>
      <c r="C83" s="9">
        <v>109</v>
      </c>
      <c r="D83" s="6">
        <v>0.459527456525904</v>
      </c>
      <c r="E83" s="6">
        <v>113.969851705407</v>
      </c>
      <c r="F83" s="6">
        <v>0.306845303574744</v>
      </c>
      <c r="G83" s="6"/>
      <c r="H83" s="6">
        <v>56.3750599867171</v>
      </c>
      <c r="I83" s="6">
        <v>91.6939158683563</v>
      </c>
      <c r="J83" s="6">
        <v>113.969851705407</v>
      </c>
      <c r="K83" s="6">
        <v>138.88397533987</v>
      </c>
      <c r="L83" s="6">
        <v>193.822946006737</v>
      </c>
      <c r="M83" s="6"/>
      <c r="N83" s="6">
        <v>55.4223950449697</v>
      </c>
      <c r="O83" s="6">
        <v>81.8738242959144</v>
      </c>
      <c r="P83" s="6">
        <v>113.969851705407</v>
      </c>
      <c r="Q83" s="6">
        <v>151.864140467192</v>
      </c>
      <c r="R83" s="6">
        <v>195.693326327185</v>
      </c>
      <c r="S83" s="6">
        <f t="shared" si="4"/>
        <v>0</v>
      </c>
      <c r="T83" s="10">
        <f t="shared" si="5"/>
        <v>-7.092005342088343</v>
      </c>
      <c r="U83">
        <f t="shared" si="6"/>
        <v>0</v>
      </c>
      <c r="V83">
        <f t="shared" si="7"/>
        <v>0</v>
      </c>
      <c r="W83" s="12">
        <f>+'CCCR Calculator'!$E$7</f>
        <v>0</v>
      </c>
      <c r="X83" s="7"/>
    </row>
    <row r="84" spans="1:24" ht="14.25">
      <c r="A84" s="18">
        <v>49</v>
      </c>
      <c r="B84" s="3" t="s">
        <v>99</v>
      </c>
      <c r="C84" s="9">
        <v>103</v>
      </c>
      <c r="D84" s="6">
        <v>0.459527456525904</v>
      </c>
      <c r="E84" s="6">
        <v>112.947855348066</v>
      </c>
      <c r="F84" s="6">
        <v>0.308749471819596</v>
      </c>
      <c r="G84" s="6"/>
      <c r="H84" s="6">
        <v>55.5817896508859</v>
      </c>
      <c r="I84" s="6">
        <v>90.7427461867074</v>
      </c>
      <c r="J84" s="6">
        <v>112.947855348066</v>
      </c>
      <c r="K84" s="6">
        <v>137.800041695996</v>
      </c>
      <c r="L84" s="6">
        <v>192.646989513071</v>
      </c>
      <c r="M84" s="6"/>
      <c r="N84" s="6">
        <v>54.6344935840543</v>
      </c>
      <c r="O84" s="6">
        <v>80.9598836242737</v>
      </c>
      <c r="P84" s="6">
        <v>112.947855348066</v>
      </c>
      <c r="Q84" s="6">
        <v>150.753616107851</v>
      </c>
      <c r="R84" s="6">
        <v>194.515071885274</v>
      </c>
      <c r="S84" s="6">
        <f t="shared" si="4"/>
        <v>0</v>
      </c>
      <c r="T84" s="10">
        <f t="shared" si="5"/>
        <v>-7.048266412641311</v>
      </c>
      <c r="U84">
        <f t="shared" si="6"/>
        <v>0</v>
      </c>
      <c r="V84">
        <f t="shared" si="7"/>
        <v>0</v>
      </c>
      <c r="W84" s="12">
        <f>+'CCCR Calculator'!$E$7</f>
        <v>0</v>
      </c>
      <c r="X84" s="7"/>
    </row>
    <row r="85" spans="1:24" ht="14.25">
      <c r="A85" s="18">
        <v>50</v>
      </c>
      <c r="B85" s="3" t="s">
        <v>100</v>
      </c>
      <c r="C85" s="9">
        <v>118</v>
      </c>
      <c r="D85" s="6">
        <v>0.459527456525904</v>
      </c>
      <c r="E85" s="6">
        <v>112.106170693894</v>
      </c>
      <c r="F85" s="6">
        <v>0.310779998827206</v>
      </c>
      <c r="G85" s="6"/>
      <c r="H85" s="6">
        <v>54.8639247791225</v>
      </c>
      <c r="I85" s="6">
        <v>89.9301834232337</v>
      </c>
      <c r="J85" s="6">
        <v>112.106170693894</v>
      </c>
      <c r="K85" s="6">
        <v>136.944177096593</v>
      </c>
      <c r="L85" s="6">
        <v>191.807296249765</v>
      </c>
      <c r="M85" s="6"/>
      <c r="N85" s="6">
        <v>53.9203635932681</v>
      </c>
      <c r="O85" s="6">
        <v>80.1665505920685</v>
      </c>
      <c r="P85" s="6">
        <v>112.106170693894</v>
      </c>
      <c r="Q85" s="6">
        <v>149.896409127956</v>
      </c>
      <c r="R85" s="6">
        <v>193.676818276139</v>
      </c>
      <c r="S85" s="6">
        <f t="shared" si="4"/>
        <v>0</v>
      </c>
      <c r="T85" s="10">
        <f t="shared" si="5"/>
        <v>-7.002215523389406</v>
      </c>
      <c r="U85">
        <f t="shared" si="6"/>
        <v>0</v>
      </c>
      <c r="V85">
        <f t="shared" si="7"/>
        <v>0</v>
      </c>
      <c r="W85" s="12">
        <f>+'CCCR Calculator'!$E$7</f>
        <v>0</v>
      </c>
      <c r="X85" s="7"/>
    </row>
    <row r="86" spans="1:24" ht="14.25">
      <c r="A86" s="18">
        <v>51</v>
      </c>
      <c r="B86" s="3" t="s">
        <v>101</v>
      </c>
      <c r="C86" s="9">
        <v>115</v>
      </c>
      <c r="D86" s="6">
        <v>0.459527456525904</v>
      </c>
      <c r="E86" s="6">
        <v>111.373540367514</v>
      </c>
      <c r="F86" s="6">
        <v>0.312926836601753</v>
      </c>
      <c r="G86" s="6"/>
      <c r="H86" s="6">
        <v>54.1873924293194</v>
      </c>
      <c r="I86" s="6">
        <v>89.1993788531629</v>
      </c>
      <c r="J86" s="6">
        <v>111.373540367514</v>
      </c>
      <c r="K86" s="6">
        <v>136.228983926481</v>
      </c>
      <c r="L86" s="6">
        <v>191.180814466501</v>
      </c>
      <c r="M86" s="6"/>
      <c r="N86" s="6">
        <v>53.2465447131746</v>
      </c>
      <c r="O86" s="6">
        <v>79.443319402264</v>
      </c>
      <c r="P86" s="6">
        <v>111.373540367514</v>
      </c>
      <c r="Q86" s="6">
        <v>149.196704829543</v>
      </c>
      <c r="R86" s="6">
        <v>193.054298765181</v>
      </c>
      <c r="S86" s="6">
        <f t="shared" si="4"/>
        <v>0</v>
      </c>
      <c r="T86" s="10">
        <f t="shared" si="5"/>
        <v>-6.954176751916881</v>
      </c>
      <c r="U86">
        <f t="shared" si="6"/>
        <v>0</v>
      </c>
      <c r="V86">
        <f t="shared" si="7"/>
        <v>0</v>
      </c>
      <c r="W86" s="12">
        <f>+'CCCR Calculator'!$E$7</f>
        <v>0</v>
      </c>
      <c r="X86" s="7"/>
    </row>
    <row r="87" spans="1:24" ht="14.25">
      <c r="A87" s="18">
        <v>52</v>
      </c>
      <c r="B87" s="3" t="s">
        <v>102</v>
      </c>
      <c r="C87" s="9">
        <v>121</v>
      </c>
      <c r="D87" s="6">
        <v>0.459527456525904</v>
      </c>
      <c r="E87" s="6">
        <v>110.480898989597</v>
      </c>
      <c r="F87" s="6">
        <v>0.315178402790065</v>
      </c>
      <c r="G87" s="6"/>
      <c r="H87" s="6">
        <v>53.4233325905965</v>
      </c>
      <c r="I87" s="6">
        <v>88.335716593216</v>
      </c>
      <c r="J87" s="6">
        <v>110.480898989597</v>
      </c>
      <c r="K87" s="6">
        <v>135.324282014456</v>
      </c>
      <c r="L87" s="6">
        <v>190.302040637745</v>
      </c>
      <c r="M87" s="6"/>
      <c r="N87" s="6">
        <v>52.4864760039028</v>
      </c>
      <c r="O87" s="6">
        <v>78.5995020780172</v>
      </c>
      <c r="P87" s="6">
        <v>110.480898989597</v>
      </c>
      <c r="Q87" s="6">
        <v>148.292411398607</v>
      </c>
      <c r="R87" s="6">
        <v>192.177392368567</v>
      </c>
      <c r="S87" s="6">
        <f t="shared" si="4"/>
        <v>0</v>
      </c>
      <c r="T87" s="10">
        <f t="shared" si="5"/>
        <v>-6.904497620658034</v>
      </c>
      <c r="U87">
        <f t="shared" si="6"/>
        <v>0</v>
      </c>
      <c r="V87">
        <f t="shared" si="7"/>
        <v>0</v>
      </c>
      <c r="W87" s="12">
        <f>+'CCCR Calculator'!$E$7</f>
        <v>0</v>
      </c>
      <c r="X87" s="7"/>
    </row>
    <row r="88" spans="1:24" ht="14.25">
      <c r="A88" s="18">
        <v>53</v>
      </c>
      <c r="B88" s="3" t="s">
        <v>103</v>
      </c>
      <c r="C88" s="9">
        <v>114</v>
      </c>
      <c r="D88" s="6">
        <v>0.459527456525904</v>
      </c>
      <c r="E88" s="6">
        <v>109.140020450695</v>
      </c>
      <c r="F88" s="6">
        <v>0.317522966412995</v>
      </c>
      <c r="G88" s="6"/>
      <c r="H88" s="6">
        <v>52.4368893289684</v>
      </c>
      <c r="I88" s="6">
        <v>87.110743407572</v>
      </c>
      <c r="J88" s="6">
        <v>109.140020450695</v>
      </c>
      <c r="K88" s="6">
        <v>133.874549359734</v>
      </c>
      <c r="L88" s="6">
        <v>188.665912480811</v>
      </c>
      <c r="M88" s="6"/>
      <c r="N88" s="6">
        <v>51.5077975578143</v>
      </c>
      <c r="O88" s="6">
        <v>77.4328411128643</v>
      </c>
      <c r="P88" s="6">
        <v>109.140020450695</v>
      </c>
      <c r="Q88" s="6">
        <v>146.792800109865</v>
      </c>
      <c r="R88" s="6">
        <v>190.53592433039</v>
      </c>
      <c r="S88" s="6">
        <f t="shared" si="4"/>
        <v>0</v>
      </c>
      <c r="T88" s="10">
        <f t="shared" si="5"/>
        <v>-6.853515374747211</v>
      </c>
      <c r="U88">
        <f t="shared" si="6"/>
        <v>0</v>
      </c>
      <c r="V88">
        <f t="shared" si="7"/>
        <v>0</v>
      </c>
      <c r="W88" s="12">
        <f>+'CCCR Calculator'!$E$7</f>
        <v>0</v>
      </c>
      <c r="X88" s="7"/>
    </row>
    <row r="89" spans="1:24" ht="14.25">
      <c r="A89" s="18">
        <v>54</v>
      </c>
      <c r="B89" s="3" t="s">
        <v>104</v>
      </c>
      <c r="C89" s="9">
        <v>143</v>
      </c>
      <c r="D89" s="6">
        <v>0.459527456525904</v>
      </c>
      <c r="E89" s="6">
        <v>107.071503180456</v>
      </c>
      <c r="F89" s="6">
        <v>0.319948820740586</v>
      </c>
      <c r="G89" s="6"/>
      <c r="H89" s="6">
        <v>51.101121938792</v>
      </c>
      <c r="I89" s="6">
        <v>85.3047263304844</v>
      </c>
      <c r="J89" s="6">
        <v>107.071503180456</v>
      </c>
      <c r="K89" s="6">
        <v>131.532962098617</v>
      </c>
      <c r="L89" s="6">
        <v>185.775159187135</v>
      </c>
      <c r="M89" s="6"/>
      <c r="N89" s="6">
        <v>50.1860274495095</v>
      </c>
      <c r="O89" s="6">
        <v>75.7496689546494</v>
      </c>
      <c r="P89" s="6">
        <v>107.071503180456</v>
      </c>
      <c r="Q89" s="6">
        <v>144.315694543831</v>
      </c>
      <c r="R89" s="6">
        <v>187.62746872031</v>
      </c>
      <c r="S89" s="6">
        <f t="shared" si="4"/>
        <v>0</v>
      </c>
      <c r="T89" s="10">
        <f t="shared" si="5"/>
        <v>-6.801551970435988</v>
      </c>
      <c r="U89">
        <f t="shared" si="6"/>
        <v>0</v>
      </c>
      <c r="V89">
        <f t="shared" si="7"/>
        <v>0</v>
      </c>
      <c r="W89" s="12">
        <f>+'CCCR Calculator'!$E$7</f>
        <v>0</v>
      </c>
      <c r="X89" s="7"/>
    </row>
    <row r="90" spans="1:24" ht="14.25">
      <c r="A90" s="18">
        <v>55</v>
      </c>
      <c r="B90" s="3" t="s">
        <v>105</v>
      </c>
      <c r="C90" s="9">
        <v>132</v>
      </c>
      <c r="D90" s="6">
        <v>0.459527456525904</v>
      </c>
      <c r="E90" s="6">
        <v>104.338999565885</v>
      </c>
      <c r="F90" s="6">
        <v>0.322445201730001</v>
      </c>
      <c r="G90" s="6"/>
      <c r="H90" s="6">
        <v>49.4553577687991</v>
      </c>
      <c r="I90" s="6">
        <v>82.9724198513032</v>
      </c>
      <c r="J90" s="6">
        <v>104.338999565885</v>
      </c>
      <c r="K90" s="6">
        <v>128.372624004555</v>
      </c>
      <c r="L90" s="6">
        <v>181.72243499941</v>
      </c>
      <c r="M90" s="6"/>
      <c r="N90" s="6">
        <v>48.5600448215463</v>
      </c>
      <c r="O90" s="6">
        <v>73.600643729321</v>
      </c>
      <c r="P90" s="6">
        <v>104.338999565885</v>
      </c>
      <c r="Q90" s="6">
        <v>140.938958106724</v>
      </c>
      <c r="R90" s="6">
        <v>183.545321166343</v>
      </c>
      <c r="S90" s="6">
        <f t="shared" si="4"/>
        <v>0</v>
      </c>
      <c r="T90" s="10">
        <f t="shared" si="5"/>
        <v>-6.748894139131888</v>
      </c>
      <c r="U90">
        <f t="shared" si="6"/>
        <v>0</v>
      </c>
      <c r="V90">
        <f t="shared" si="7"/>
        <v>0</v>
      </c>
      <c r="W90" s="12">
        <f>+'CCCR Calculator'!$E$7</f>
        <v>0</v>
      </c>
      <c r="X90" s="7"/>
    </row>
    <row r="91" spans="1:24" ht="14.25">
      <c r="A91" s="18">
        <v>56</v>
      </c>
      <c r="B91" s="3" t="s">
        <v>106</v>
      </c>
      <c r="C91" s="9">
        <v>117</v>
      </c>
      <c r="D91" s="6">
        <v>0.459527456525904</v>
      </c>
      <c r="E91" s="6">
        <v>101.451801218331</v>
      </c>
      <c r="F91" s="6">
        <v>0.325002569922319</v>
      </c>
      <c r="G91" s="6"/>
      <c r="H91" s="6">
        <v>47.7478370868289</v>
      </c>
      <c r="I91" s="6">
        <v>80.5219307194705</v>
      </c>
      <c r="J91" s="6">
        <v>101.451801218331</v>
      </c>
      <c r="K91" s="6">
        <v>125.016208745225</v>
      </c>
      <c r="L91" s="6">
        <v>177.380987206195</v>
      </c>
      <c r="M91" s="6"/>
      <c r="N91" s="6">
        <v>46.8737915353372</v>
      </c>
      <c r="O91" s="6">
        <v>71.3493402545248</v>
      </c>
      <c r="P91" s="6">
        <v>101.451801218331</v>
      </c>
      <c r="Q91" s="6">
        <v>137.344406316391</v>
      </c>
      <c r="R91" s="6">
        <v>179.17126998487</v>
      </c>
      <c r="S91" s="6">
        <f t="shared" si="4"/>
        <v>0</v>
      </c>
      <c r="T91" s="10">
        <f t="shared" si="5"/>
        <v>-6.695788690738473</v>
      </c>
      <c r="U91">
        <f t="shared" si="6"/>
        <v>0</v>
      </c>
      <c r="V91">
        <f t="shared" si="7"/>
        <v>0</v>
      </c>
      <c r="W91" s="12">
        <f>+'CCCR Calculator'!$E$7</f>
        <v>0</v>
      </c>
      <c r="X91" s="7"/>
    </row>
    <row r="92" spans="1:24" ht="14.25">
      <c r="A92" s="18">
        <v>57</v>
      </c>
      <c r="B92" s="3" t="s">
        <v>107</v>
      </c>
      <c r="C92" s="9">
        <v>139</v>
      </c>
      <c r="D92" s="6">
        <v>0.459527456525904</v>
      </c>
      <c r="E92" s="6">
        <v>98.948982568594</v>
      </c>
      <c r="F92" s="6">
        <v>0.327611467699625</v>
      </c>
      <c r="G92" s="6"/>
      <c r="H92" s="6">
        <v>46.2338749031335</v>
      </c>
      <c r="I92" s="6">
        <v>78.3818564956508</v>
      </c>
      <c r="J92" s="6">
        <v>98.948982568594</v>
      </c>
      <c r="K92" s="6">
        <v>122.12706502021</v>
      </c>
      <c r="L92" s="6">
        <v>173.690047372723</v>
      </c>
      <c r="M92" s="6"/>
      <c r="N92" s="6">
        <v>45.3779543066871</v>
      </c>
      <c r="O92" s="6">
        <v>69.375901416134</v>
      </c>
      <c r="P92" s="6">
        <v>98.948982568594</v>
      </c>
      <c r="Q92" s="6">
        <v>134.260368914811</v>
      </c>
      <c r="R92" s="6">
        <v>175.453973616891</v>
      </c>
      <c r="S92" s="6">
        <f t="shared" si="4"/>
        <v>0</v>
      </c>
      <c r="T92" s="10">
        <f t="shared" si="5"/>
        <v>-6.64246751625323</v>
      </c>
      <c r="U92">
        <f t="shared" si="6"/>
        <v>0</v>
      </c>
      <c r="V92">
        <f t="shared" si="7"/>
        <v>0</v>
      </c>
      <c r="W92" s="12">
        <f>+'CCCR Calculator'!$E$7</f>
        <v>0</v>
      </c>
      <c r="X92" s="7"/>
    </row>
    <row r="93" spans="1:24" ht="14.25">
      <c r="A93" s="18">
        <v>58</v>
      </c>
      <c r="B93" s="3" t="s">
        <v>108</v>
      </c>
      <c r="C93" s="9">
        <v>128</v>
      </c>
      <c r="D93" s="6">
        <v>0.459527456525904</v>
      </c>
      <c r="E93" s="6">
        <v>97.347497904144</v>
      </c>
      <c r="F93" s="6">
        <v>0.330262457069251</v>
      </c>
      <c r="G93" s="6"/>
      <c r="H93" s="6">
        <v>45.1509898916549</v>
      </c>
      <c r="I93" s="6">
        <v>76.9598654846888</v>
      </c>
      <c r="J93" s="6">
        <v>97.347497904144</v>
      </c>
      <c r="K93" s="6">
        <v>120.345562523279</v>
      </c>
      <c r="L93" s="6">
        <v>171.565196830494</v>
      </c>
      <c r="M93" s="6"/>
      <c r="N93" s="6">
        <v>44.3055382281029</v>
      </c>
      <c r="O93" s="6">
        <v>68.0402299910069</v>
      </c>
      <c r="P93" s="6">
        <v>97.347497904144</v>
      </c>
      <c r="Q93" s="6">
        <v>132.391904887528</v>
      </c>
      <c r="R93" s="6">
        <v>173.318440362405</v>
      </c>
      <c r="S93" s="6">
        <f t="shared" si="4"/>
        <v>0</v>
      </c>
      <c r="T93" s="10">
        <f t="shared" si="5"/>
        <v>-6.589148980050427</v>
      </c>
      <c r="U93">
        <f t="shared" si="6"/>
        <v>0</v>
      </c>
      <c r="V93">
        <f t="shared" si="7"/>
        <v>0</v>
      </c>
      <c r="W93" s="12">
        <f>+'CCCR Calculator'!$E$7</f>
        <v>0</v>
      </c>
      <c r="X93" s="7"/>
    </row>
    <row r="94" spans="1:24" ht="14.25">
      <c r="A94" s="18">
        <v>59</v>
      </c>
      <c r="B94" s="3" t="s">
        <v>109</v>
      </c>
      <c r="C94" s="9">
        <v>124</v>
      </c>
      <c r="D94" s="6">
        <v>0.459527456525904</v>
      </c>
      <c r="E94" s="6">
        <v>96.6555382158581</v>
      </c>
      <c r="F94" s="6">
        <v>0.332946551419227</v>
      </c>
      <c r="G94" s="6"/>
      <c r="H94" s="6">
        <v>44.49503831974</v>
      </c>
      <c r="I94" s="6">
        <v>76.2587950461498</v>
      </c>
      <c r="J94" s="6">
        <v>96.6555382158581</v>
      </c>
      <c r="K94" s="6">
        <v>119.686453166408</v>
      </c>
      <c r="L94" s="6">
        <v>171.037137563402</v>
      </c>
      <c r="M94" s="6"/>
      <c r="N94" s="6">
        <v>43.6522478128804</v>
      </c>
      <c r="O94" s="6">
        <v>67.343002089234</v>
      </c>
      <c r="P94" s="6">
        <v>96.6555382158581</v>
      </c>
      <c r="Q94" s="6">
        <v>131.757373119112</v>
      </c>
      <c r="R94" s="6">
        <v>172.795943047089</v>
      </c>
      <c r="S94" s="6">
        <f t="shared" si="4"/>
        <v>0</v>
      </c>
      <c r="T94" s="10">
        <f t="shared" si="5"/>
        <v>-6.5360296506171744</v>
      </c>
      <c r="U94">
        <f t="shared" si="6"/>
        <v>0</v>
      </c>
      <c r="V94">
        <f t="shared" si="7"/>
        <v>0</v>
      </c>
      <c r="W94" s="12">
        <f>+'CCCR Calculator'!$E$7</f>
        <v>0</v>
      </c>
      <c r="X94" s="7"/>
    </row>
    <row r="95" spans="1:24" ht="14.25">
      <c r="A95" s="18">
        <v>60</v>
      </c>
      <c r="B95" s="3" t="s">
        <v>110</v>
      </c>
      <c r="C95" s="9">
        <v>129</v>
      </c>
      <c r="D95" s="6">
        <v>0.459527456525904</v>
      </c>
      <c r="E95" s="6">
        <v>96.3725311980215</v>
      </c>
      <c r="F95" s="6">
        <v>0.33565521551828</v>
      </c>
      <c r="G95" s="6"/>
      <c r="H95" s="6">
        <v>44.0290407050894</v>
      </c>
      <c r="I95" s="6">
        <v>75.8806956507801</v>
      </c>
      <c r="J95" s="6">
        <v>96.3725311980215</v>
      </c>
      <c r="K95" s="6">
        <v>119.533728634255</v>
      </c>
      <c r="L95" s="6">
        <v>171.233608565583</v>
      </c>
      <c r="M95" s="6"/>
      <c r="N95" s="6">
        <v>43.1854031266273</v>
      </c>
      <c r="O95" s="6">
        <v>66.9312790779131</v>
      </c>
      <c r="P95" s="6">
        <v>96.3725311980215</v>
      </c>
      <c r="Q95" s="6">
        <v>131.680406821204</v>
      </c>
      <c r="R95" s="6">
        <v>173.005464744247</v>
      </c>
      <c r="S95" s="6">
        <f t="shared" si="4"/>
        <v>0</v>
      </c>
      <c r="T95" s="10">
        <f t="shared" si="5"/>
        <v>-6.4832853223705955</v>
      </c>
      <c r="U95">
        <f t="shared" si="6"/>
        <v>0</v>
      </c>
      <c r="V95">
        <f t="shared" si="7"/>
        <v>0</v>
      </c>
      <c r="W95" s="12">
        <f>+'CCCR Calculator'!$E$7</f>
        <v>0</v>
      </c>
      <c r="X95" s="7"/>
    </row>
    <row r="96" spans="1:24" ht="14.25">
      <c r="A96" s="18">
        <v>61</v>
      </c>
      <c r="B96" s="3" t="s">
        <v>111</v>
      </c>
      <c r="C96" s="9">
        <v>116</v>
      </c>
      <c r="D96" s="6">
        <v>0.459527456525904</v>
      </c>
      <c r="E96" s="6">
        <v>95.9757844015893</v>
      </c>
      <c r="F96" s="6">
        <v>0.338379933760388</v>
      </c>
      <c r="G96" s="6"/>
      <c r="H96" s="6">
        <v>43.5128503289075</v>
      </c>
      <c r="I96" s="6">
        <v>75.4133906361296</v>
      </c>
      <c r="J96" s="6">
        <v>95.9757844015893</v>
      </c>
      <c r="K96" s="6">
        <v>119.239879471637</v>
      </c>
      <c r="L96" s="6">
        <v>171.228730847388</v>
      </c>
      <c r="M96" s="6"/>
      <c r="N96" s="6">
        <v>42.6694200416477</v>
      </c>
      <c r="O96" s="6">
        <v>66.4411828429605</v>
      </c>
      <c r="P96" s="6">
        <v>95.9757844015893</v>
      </c>
      <c r="Q96" s="6">
        <v>131.448068448999</v>
      </c>
      <c r="R96" s="6">
        <v>173.011590729444</v>
      </c>
      <c r="S96" s="6">
        <f t="shared" si="4"/>
        <v>0</v>
      </c>
      <c r="T96" s="10">
        <f t="shared" si="5"/>
        <v>-6.431080318396679</v>
      </c>
      <c r="U96">
        <f t="shared" si="6"/>
        <v>0</v>
      </c>
      <c r="V96">
        <f t="shared" si="7"/>
        <v>0</v>
      </c>
      <c r="W96" s="12">
        <f>+'CCCR Calculator'!$E$7</f>
        <v>0</v>
      </c>
      <c r="X96" s="7"/>
    </row>
    <row r="97" spans="1:24" ht="14.25">
      <c r="A97" s="18">
        <v>62</v>
      </c>
      <c r="B97" s="3" t="s">
        <v>112</v>
      </c>
      <c r="C97" s="9">
        <v>134</v>
      </c>
      <c r="D97" s="6">
        <v>0.459527456525904</v>
      </c>
      <c r="E97" s="6">
        <v>94.9536362391435</v>
      </c>
      <c r="F97" s="6">
        <v>0.341112205152375</v>
      </c>
      <c r="G97" s="6"/>
      <c r="H97" s="6">
        <v>42.7185312816443</v>
      </c>
      <c r="I97" s="6">
        <v>74.4567098943151</v>
      </c>
      <c r="J97" s="6">
        <v>94.9536362391435</v>
      </c>
      <c r="K97" s="6">
        <v>118.166824460276</v>
      </c>
      <c r="L97" s="6">
        <v>170.101195998727</v>
      </c>
      <c r="M97" s="6"/>
      <c r="N97" s="6">
        <v>41.8808982267278</v>
      </c>
      <c r="O97" s="6">
        <v>65.5210947036402</v>
      </c>
      <c r="P97" s="6">
        <v>94.9536362391435</v>
      </c>
      <c r="Q97" s="6">
        <v>130.355845235352</v>
      </c>
      <c r="R97" s="6">
        <v>171.883286617181</v>
      </c>
      <c r="S97" s="6">
        <f t="shared" si="4"/>
        <v>0</v>
      </c>
      <c r="T97" s="10">
        <f t="shared" si="5"/>
        <v>-6.3795680696172</v>
      </c>
      <c r="U97">
        <f t="shared" si="6"/>
        <v>0</v>
      </c>
      <c r="V97">
        <f t="shared" si="7"/>
        <v>0</v>
      </c>
      <c r="W97" s="12">
        <f>+'CCCR Calculator'!$E$7</f>
        <v>0</v>
      </c>
      <c r="X97" s="7"/>
    </row>
    <row r="98" spans="1:24" ht="14.25">
      <c r="A98" s="18">
        <v>63</v>
      </c>
      <c r="B98" s="3" t="s">
        <v>113</v>
      </c>
      <c r="C98" s="9">
        <v>123</v>
      </c>
      <c r="D98" s="6">
        <v>0.459527456525904</v>
      </c>
      <c r="E98" s="6">
        <v>93.2232498690037</v>
      </c>
      <c r="F98" s="6">
        <v>0.343844096775515</v>
      </c>
      <c r="G98" s="6"/>
      <c r="H98" s="6">
        <v>41.6165757847807</v>
      </c>
      <c r="I98" s="6">
        <v>72.9493120561856</v>
      </c>
      <c r="J98" s="6">
        <v>93.2232498690037</v>
      </c>
      <c r="K98" s="6">
        <v>116.206829934659</v>
      </c>
      <c r="L98" s="6">
        <v>167.686155740653</v>
      </c>
      <c r="M98" s="6"/>
      <c r="N98" s="6">
        <v>40.7911340839633</v>
      </c>
      <c r="O98" s="6">
        <v>64.1188526803912</v>
      </c>
      <c r="P98" s="6">
        <v>93.2232498690037</v>
      </c>
      <c r="Q98" s="6">
        <v>128.282750521465</v>
      </c>
      <c r="R98" s="6">
        <v>169.453718105747</v>
      </c>
      <c r="S98" s="6">
        <f t="shared" si="4"/>
        <v>0</v>
      </c>
      <c r="T98" s="10">
        <f t="shared" si="5"/>
        <v>-6.328881468532358</v>
      </c>
      <c r="U98">
        <f t="shared" si="6"/>
        <v>0</v>
      </c>
      <c r="V98">
        <f t="shared" si="7"/>
        <v>0</v>
      </c>
      <c r="W98" s="12">
        <f>+'CCCR Calculator'!$E$7</f>
        <v>0</v>
      </c>
      <c r="X98" s="7"/>
    </row>
    <row r="99" spans="1:24" ht="14.25">
      <c r="A99" s="18">
        <v>64</v>
      </c>
      <c r="B99" s="3" t="s">
        <v>114</v>
      </c>
      <c r="C99" s="9">
        <v>122</v>
      </c>
      <c r="D99" s="6">
        <v>0.459527456525904</v>
      </c>
      <c r="E99" s="6">
        <v>91.2588469616375</v>
      </c>
      <c r="F99" s="6">
        <v>0.346568413659891</v>
      </c>
      <c r="G99" s="6"/>
      <c r="H99" s="6">
        <v>40.4251687322203</v>
      </c>
      <c r="I99" s="6">
        <v>71.2653293974307</v>
      </c>
      <c r="J99" s="6">
        <v>91.2588469616375</v>
      </c>
      <c r="K99" s="6">
        <v>113.947102565376</v>
      </c>
      <c r="L99" s="6">
        <v>164.822653063882</v>
      </c>
      <c r="M99" s="6"/>
      <c r="N99" s="6">
        <v>39.6141728410024</v>
      </c>
      <c r="O99" s="6">
        <v>62.5648276485464</v>
      </c>
      <c r="P99" s="6">
        <v>91.2588469616375</v>
      </c>
      <c r="Q99" s="6">
        <v>125.875198364311</v>
      </c>
      <c r="R99" s="6">
        <v>166.570552301569</v>
      </c>
      <c r="S99" s="6">
        <f t="shared" si="4"/>
        <v>0</v>
      </c>
      <c r="T99" s="10">
        <f t="shared" si="5"/>
        <v>-6.279131179803341</v>
      </c>
      <c r="U99">
        <f t="shared" si="6"/>
        <v>0</v>
      </c>
      <c r="V99">
        <f t="shared" si="7"/>
        <v>0</v>
      </c>
      <c r="W99" s="12">
        <f>+'CCCR Calculator'!$E$7</f>
        <v>0</v>
      </c>
      <c r="X99" s="7"/>
    </row>
    <row r="100" spans="1:24" ht="14.25">
      <c r="A100" s="18">
        <v>65</v>
      </c>
      <c r="B100" s="3" t="s">
        <v>115</v>
      </c>
      <c r="C100" s="9">
        <v>152</v>
      </c>
      <c r="D100" s="6">
        <v>0.459527456525904</v>
      </c>
      <c r="E100" s="6">
        <v>89.571878345503</v>
      </c>
      <c r="F100" s="6">
        <v>0.349278010153945</v>
      </c>
      <c r="G100" s="6"/>
      <c r="H100" s="6">
        <v>39.3721889178437</v>
      </c>
      <c r="I100" s="6">
        <v>69.8048098942872</v>
      </c>
      <c r="J100" s="6">
        <v>89.571878345503</v>
      </c>
      <c r="K100" s="6">
        <v>112.02538486804</v>
      </c>
      <c r="L100" s="6">
        <v>162.43130071017</v>
      </c>
      <c r="M100" s="6"/>
      <c r="N100" s="6">
        <v>38.5733576387391</v>
      </c>
      <c r="O100" s="6">
        <v>61.2105452554246</v>
      </c>
      <c r="P100" s="6">
        <v>89.571878345503</v>
      </c>
      <c r="Q100" s="6">
        <v>123.837286654928</v>
      </c>
      <c r="R100" s="6">
        <v>164.164114359785</v>
      </c>
      <c r="S100" s="6">
        <f t="shared" si="4"/>
        <v>0</v>
      </c>
      <c r="T100" s="10">
        <f t="shared" si="5"/>
        <v>-6.230419519361272</v>
      </c>
      <c r="U100">
        <f t="shared" si="6"/>
        <v>0</v>
      </c>
      <c r="V100">
        <f t="shared" si="7"/>
        <v>0</v>
      </c>
      <c r="W100" s="12">
        <f>+'CCCR Calculator'!$E$7</f>
        <v>0</v>
      </c>
      <c r="X100" s="7"/>
    </row>
    <row r="101" spans="1:24" ht="14.25">
      <c r="A101" s="18">
        <v>66</v>
      </c>
      <c r="B101" s="3" t="s">
        <v>116</v>
      </c>
      <c r="C101" s="9">
        <v>132</v>
      </c>
      <c r="D101" s="6">
        <v>0.459527456525904</v>
      </c>
      <c r="E101" s="6">
        <v>88.6549609463651</v>
      </c>
      <c r="F101" s="6">
        <v>0.351965859979641</v>
      </c>
      <c r="G101" s="6"/>
      <c r="H101" s="6">
        <v>38.6702569568073</v>
      </c>
      <c r="I101" s="6">
        <v>68.9498569378697</v>
      </c>
      <c r="J101" s="6">
        <v>88.6549609463651</v>
      </c>
      <c r="K101" s="6">
        <v>111.060077804072</v>
      </c>
      <c r="L101" s="6">
        <v>161.413512518989</v>
      </c>
      <c r="M101" s="6"/>
      <c r="N101" s="6">
        <v>37.8768767634721</v>
      </c>
      <c r="O101" s="6">
        <v>60.3901472313228</v>
      </c>
      <c r="P101" s="6">
        <v>88.6549609463651</v>
      </c>
      <c r="Q101" s="6">
        <v>122.853667846199</v>
      </c>
      <c r="R101" s="6">
        <v>163.145559115439</v>
      </c>
      <c r="S101" s="6">
        <f t="shared" si="4"/>
        <v>0</v>
      </c>
      <c r="T101" s="10">
        <f t="shared" si="5"/>
        <v>-6.182839813704318</v>
      </c>
      <c r="U101">
        <f t="shared" si="6"/>
        <v>0</v>
      </c>
      <c r="V101">
        <f t="shared" si="7"/>
        <v>0</v>
      </c>
      <c r="W101" s="12">
        <f>+'CCCR Calculator'!$E$7</f>
        <v>0</v>
      </c>
      <c r="X101" s="7"/>
    </row>
    <row r="102" spans="1:24" ht="14.25">
      <c r="A102" s="18">
        <v>67</v>
      </c>
      <c r="B102" s="3" t="s">
        <v>117</v>
      </c>
      <c r="C102" s="9">
        <v>132</v>
      </c>
      <c r="D102" s="6">
        <v>0.459527456525904</v>
      </c>
      <c r="E102" s="6">
        <v>88.5675319280533</v>
      </c>
      <c r="F102" s="6">
        <v>0.354627682449962</v>
      </c>
      <c r="G102" s="6"/>
      <c r="H102" s="6">
        <v>38.3376398107865</v>
      </c>
      <c r="I102" s="6">
        <v>68.7431245228964</v>
      </c>
      <c r="J102" s="6">
        <v>88.5675319280533</v>
      </c>
      <c r="K102" s="6">
        <v>111.130236429109</v>
      </c>
      <c r="L102" s="6">
        <v>161.893796841475</v>
      </c>
      <c r="M102" s="6"/>
      <c r="N102" s="6">
        <v>37.5423931926791</v>
      </c>
      <c r="O102" s="6">
        <v>60.1391824119426</v>
      </c>
      <c r="P102" s="6">
        <v>88.5675319280533</v>
      </c>
      <c r="Q102" s="6">
        <v>123.013897007532</v>
      </c>
      <c r="R102" s="6">
        <v>163.640983567918</v>
      </c>
      <c r="S102" s="6">
        <f t="shared" si="4"/>
        <v>0</v>
      </c>
      <c r="T102" s="10">
        <f t="shared" si="5"/>
        <v>-6.1364316432174135</v>
      </c>
      <c r="U102">
        <f t="shared" si="6"/>
        <v>0</v>
      </c>
      <c r="V102">
        <f t="shared" si="7"/>
        <v>0</v>
      </c>
      <c r="W102" s="12">
        <f>+'CCCR Calculator'!$E$7</f>
        <v>0</v>
      </c>
      <c r="X102" s="7"/>
    </row>
    <row r="103" spans="1:24" ht="14.25">
      <c r="A103" s="18">
        <v>68</v>
      </c>
      <c r="B103" s="3" t="s">
        <v>118</v>
      </c>
      <c r="C103" s="9">
        <v>142</v>
      </c>
      <c r="D103" s="6">
        <v>0.459527456525904</v>
      </c>
      <c r="E103" s="6">
        <v>88.9358486924621</v>
      </c>
      <c r="F103" s="6">
        <v>0.357261942468909</v>
      </c>
      <c r="G103" s="6"/>
      <c r="H103" s="6">
        <v>38.2056299775195</v>
      </c>
      <c r="I103" s="6">
        <v>68.891278576205</v>
      </c>
      <c r="J103" s="6">
        <v>88.9358486924621</v>
      </c>
      <c r="K103" s="6">
        <v>111.771099640665</v>
      </c>
      <c r="L103" s="6">
        <v>163.203876574877</v>
      </c>
      <c r="M103" s="6"/>
      <c r="N103" s="6">
        <v>37.4044914917956</v>
      </c>
      <c r="O103" s="6">
        <v>60.1993865353173</v>
      </c>
      <c r="P103" s="6">
        <v>88.9358486924621</v>
      </c>
      <c r="Q103" s="6">
        <v>123.805435064029</v>
      </c>
      <c r="R103" s="6">
        <v>164.975129297557</v>
      </c>
      <c r="S103" s="6">
        <f t="shared" si="4"/>
        <v>0</v>
      </c>
      <c r="T103" s="10">
        <f t="shared" si="5"/>
        <v>-6.0911848519554646</v>
      </c>
      <c r="U103">
        <f t="shared" si="6"/>
        <v>0</v>
      </c>
      <c r="V103">
        <f t="shared" si="7"/>
        <v>0</v>
      </c>
      <c r="W103" s="12">
        <f>+'CCCR Calculator'!$E$7</f>
        <v>0</v>
      </c>
      <c r="X103" s="7"/>
    </row>
    <row r="104" spans="1:24" ht="14.25">
      <c r="A104" s="18">
        <v>69</v>
      </c>
      <c r="B104" s="3" t="s">
        <v>119</v>
      </c>
      <c r="C104" s="9">
        <v>122</v>
      </c>
      <c r="D104" s="6">
        <v>0.459527456525904</v>
      </c>
      <c r="E104" s="6">
        <v>89.3673347387927</v>
      </c>
      <c r="F104" s="6">
        <v>0.359867224314006</v>
      </c>
      <c r="G104" s="6"/>
      <c r="H104" s="6">
        <v>38.1025400934497</v>
      </c>
      <c r="I104" s="6">
        <v>69.0887953986333</v>
      </c>
      <c r="J104" s="6">
        <v>89.3673347387927</v>
      </c>
      <c r="K104" s="6">
        <v>112.491136006096</v>
      </c>
      <c r="L104" s="6">
        <v>164.629894394912</v>
      </c>
      <c r="M104" s="6"/>
      <c r="N104" s="6">
        <v>37.2949927345037</v>
      </c>
      <c r="O104" s="6">
        <v>60.3030597760755</v>
      </c>
      <c r="P104" s="6">
        <v>89.3673347387927</v>
      </c>
      <c r="Q104" s="6">
        <v>124.684671174552</v>
      </c>
      <c r="R104" s="6">
        <v>166.426492683714</v>
      </c>
      <c r="S104" s="6">
        <f t="shared" si="4"/>
        <v>0</v>
      </c>
      <c r="T104" s="10">
        <f t="shared" si="5"/>
        <v>-6.0470873286531415</v>
      </c>
      <c r="U104">
        <f t="shared" si="6"/>
        <v>0</v>
      </c>
      <c r="V104">
        <f t="shared" si="7"/>
        <v>0</v>
      </c>
      <c r="W104" s="12">
        <f>+'CCCR Calculator'!$E$7</f>
        <v>0</v>
      </c>
      <c r="X104" s="7"/>
    </row>
    <row r="105" spans="1:24" ht="14.25">
      <c r="A105" s="18">
        <v>70</v>
      </c>
      <c r="B105" s="3" t="s">
        <v>120</v>
      </c>
      <c r="C105" s="9">
        <v>125</v>
      </c>
      <c r="D105" s="6">
        <v>0.459527456525904</v>
      </c>
      <c r="E105" s="6">
        <v>89.4810227581681</v>
      </c>
      <c r="F105" s="6">
        <v>0.362442233545741</v>
      </c>
      <c r="G105" s="6"/>
      <c r="H105" s="6">
        <v>37.8667070524843</v>
      </c>
      <c r="I105" s="6">
        <v>69.0415267882386</v>
      </c>
      <c r="J105" s="6">
        <v>89.4810227581681</v>
      </c>
      <c r="K105" s="6">
        <v>112.810309841985</v>
      </c>
      <c r="L105" s="6">
        <v>165.468266091729</v>
      </c>
      <c r="M105" s="6"/>
      <c r="N105" s="6">
        <v>37.055682129092</v>
      </c>
      <c r="O105" s="6">
        <v>60.1936451236235</v>
      </c>
      <c r="P105" s="6">
        <v>89.4810227581681</v>
      </c>
      <c r="Q105" s="6">
        <v>125.119307438642</v>
      </c>
      <c r="R105" s="6">
        <v>167.283783301464</v>
      </c>
      <c r="S105" s="6">
        <f t="shared" si="4"/>
        <v>0</v>
      </c>
      <c r="T105" s="10">
        <f t="shared" si="5"/>
        <v>-6.004125156325549</v>
      </c>
      <c r="U105">
        <f t="shared" si="6"/>
        <v>0</v>
      </c>
      <c r="V105">
        <f t="shared" si="7"/>
        <v>0</v>
      </c>
      <c r="W105" s="12">
        <f>+'CCCR Calculator'!$E$7</f>
        <v>0</v>
      </c>
      <c r="X105" s="7"/>
    </row>
    <row r="106" spans="1:24" ht="14.25">
      <c r="A106" s="18">
        <v>71</v>
      </c>
      <c r="B106" s="3" t="s">
        <v>121</v>
      </c>
      <c r="C106" s="9">
        <v>106</v>
      </c>
      <c r="D106" s="6">
        <v>0.459527456525904</v>
      </c>
      <c r="E106" s="6">
        <v>89.1629568559023</v>
      </c>
      <c r="F106" s="6">
        <v>0.364988465232832</v>
      </c>
      <c r="G106" s="6"/>
      <c r="H106" s="6">
        <v>37.4531049630482</v>
      </c>
      <c r="I106" s="6">
        <v>68.6630804608166</v>
      </c>
      <c r="J106" s="6">
        <v>89.1629568559023</v>
      </c>
      <c r="K106" s="6">
        <v>112.582946659544</v>
      </c>
      <c r="L106" s="6">
        <v>165.501066815169</v>
      </c>
      <c r="M106" s="6"/>
      <c r="N106" s="6">
        <v>36.6425930363325</v>
      </c>
      <c r="O106" s="6">
        <v>59.79659288556</v>
      </c>
      <c r="P106" s="6">
        <v>89.1629568559023</v>
      </c>
      <c r="Q106" s="6">
        <v>124.946850528605</v>
      </c>
      <c r="R106" s="6">
        <v>167.326573214576</v>
      </c>
      <c r="S106" s="6">
        <f t="shared" si="4"/>
        <v>0</v>
      </c>
      <c r="T106" s="10">
        <f t="shared" si="5"/>
        <v>-5.962239192295031</v>
      </c>
      <c r="U106">
        <f t="shared" si="6"/>
        <v>0</v>
      </c>
      <c r="V106">
        <f t="shared" si="7"/>
        <v>0</v>
      </c>
      <c r="W106" s="12">
        <f>+'CCCR Calculator'!$E$7</f>
        <v>0</v>
      </c>
      <c r="X106" s="7"/>
    </row>
    <row r="107" spans="1:24" ht="14.25">
      <c r="A107" s="18">
        <v>72</v>
      </c>
      <c r="B107" s="3" t="s">
        <v>122</v>
      </c>
      <c r="C107" s="9">
        <v>116</v>
      </c>
      <c r="D107" s="6">
        <v>0.459527456525904</v>
      </c>
      <c r="E107" s="6">
        <v>88.5661925515009</v>
      </c>
      <c r="F107" s="6">
        <v>0.367510203952221</v>
      </c>
      <c r="G107" s="6"/>
      <c r="H107" s="6">
        <v>36.9290587835718</v>
      </c>
      <c r="I107" s="6">
        <v>68.0727849223437</v>
      </c>
      <c r="J107" s="6">
        <v>88.5661925515009</v>
      </c>
      <c r="K107" s="6">
        <v>112.000382096946</v>
      </c>
      <c r="L107" s="6">
        <v>165.005488385889</v>
      </c>
      <c r="M107" s="6"/>
      <c r="N107" s="6">
        <v>36.1216834333481</v>
      </c>
      <c r="O107" s="6">
        <v>59.2165573619877</v>
      </c>
      <c r="P107" s="6">
        <v>88.5661925515009</v>
      </c>
      <c r="Q107" s="6">
        <v>124.378763733346</v>
      </c>
      <c r="R107" s="6">
        <v>166.835004268767</v>
      </c>
      <c r="S107" s="6">
        <f t="shared" si="4"/>
        <v>0</v>
      </c>
      <c r="T107" s="10">
        <f t="shared" si="5"/>
        <v>-5.92132819373287</v>
      </c>
      <c r="U107">
        <f t="shared" si="6"/>
        <v>0</v>
      </c>
      <c r="V107">
        <f t="shared" si="7"/>
        <v>0</v>
      </c>
      <c r="W107" s="12">
        <f>+'CCCR Calculator'!$E$7</f>
        <v>0</v>
      </c>
      <c r="X107" s="7"/>
    </row>
    <row r="108" spans="1:24" ht="14.25">
      <c r="A108" s="18">
        <v>73</v>
      </c>
      <c r="B108" s="3" t="s">
        <v>123</v>
      </c>
      <c r="C108" s="9">
        <v>73</v>
      </c>
      <c r="D108" s="6">
        <v>0.459527456525904</v>
      </c>
      <c r="E108" s="6">
        <v>87.855394556391</v>
      </c>
      <c r="F108" s="6">
        <v>0.370011855563817</v>
      </c>
      <c r="G108" s="6"/>
      <c r="H108" s="6">
        <v>36.3647283624489</v>
      </c>
      <c r="I108" s="6">
        <v>67.3979380963046</v>
      </c>
      <c r="J108" s="6">
        <v>87.855394556391</v>
      </c>
      <c r="K108" s="6">
        <v>111.2698748026</v>
      </c>
      <c r="L108" s="6">
        <v>164.284788168756</v>
      </c>
      <c r="M108" s="6"/>
      <c r="N108" s="6">
        <v>35.5616230699208</v>
      </c>
      <c r="O108" s="6">
        <v>58.5646418181167</v>
      </c>
      <c r="P108" s="6">
        <v>87.855394556391</v>
      </c>
      <c r="Q108" s="6">
        <v>123.644760990216</v>
      </c>
      <c r="R108" s="6">
        <v>166.115640999687</v>
      </c>
      <c r="S108" s="6">
        <f t="shared" si="4"/>
        <v>0</v>
      </c>
      <c r="T108" s="10">
        <f t="shared" si="5"/>
        <v>-5.881294070512497</v>
      </c>
      <c r="U108">
        <f t="shared" si="6"/>
        <v>0</v>
      </c>
      <c r="V108">
        <f t="shared" si="7"/>
        <v>0</v>
      </c>
      <c r="W108" s="12">
        <f>+'CCCR Calculator'!$E$7</f>
        <v>0</v>
      </c>
      <c r="X108" s="7"/>
    </row>
    <row r="109" spans="1:24" ht="14.25">
      <c r="A109" s="18">
        <v>74</v>
      </c>
      <c r="B109" s="3" t="s">
        <v>124</v>
      </c>
      <c r="C109" s="9">
        <v>79</v>
      </c>
      <c r="D109" s="6">
        <v>0.459527456525904</v>
      </c>
      <c r="E109" s="6">
        <v>87.1952275819992</v>
      </c>
      <c r="F109" s="6">
        <v>0.372497825927531</v>
      </c>
      <c r="G109" s="6"/>
      <c r="H109" s="6">
        <v>35.8282482439117</v>
      </c>
      <c r="I109" s="6">
        <v>66.7648678681949</v>
      </c>
      <c r="J109" s="6">
        <v>87.1952275819992</v>
      </c>
      <c r="K109" s="6">
        <v>110.599953034626</v>
      </c>
      <c r="L109" s="6">
        <v>163.646772308257</v>
      </c>
      <c r="M109" s="6"/>
      <c r="N109" s="6">
        <v>35.0290395700853</v>
      </c>
      <c r="O109" s="6">
        <v>57.9506157048294</v>
      </c>
      <c r="P109" s="6">
        <v>87.1952275819992</v>
      </c>
      <c r="Q109" s="6">
        <v>122.976548292544</v>
      </c>
      <c r="R109" s="6">
        <v>165.47971738549</v>
      </c>
      <c r="S109" s="6">
        <f t="shared" si="4"/>
        <v>0</v>
      </c>
      <c r="T109" s="10">
        <f t="shared" si="5"/>
        <v>-5.842043578987681</v>
      </c>
      <c r="U109">
        <f t="shared" si="6"/>
        <v>0</v>
      </c>
      <c r="V109">
        <f t="shared" si="7"/>
        <v>0</v>
      </c>
      <c r="W109" s="12">
        <f>+'CCCR Calculator'!$E$7</f>
        <v>0</v>
      </c>
      <c r="X109" s="7"/>
    </row>
    <row r="110" spans="1:24" ht="14.25">
      <c r="A110" s="18">
        <v>75</v>
      </c>
      <c r="B110" s="3" t="s">
        <v>125</v>
      </c>
      <c r="C110" s="9">
        <v>74</v>
      </c>
      <c r="D110" s="6">
        <v>0.459527456525904</v>
      </c>
      <c r="E110" s="6">
        <v>86.7460203055794</v>
      </c>
      <c r="F110" s="6">
        <v>0.374972445622474</v>
      </c>
      <c r="G110" s="6"/>
      <c r="H110" s="6">
        <v>35.3840241268611</v>
      </c>
      <c r="I110" s="6">
        <v>66.295642565176</v>
      </c>
      <c r="J110" s="6">
        <v>86.7460203055794</v>
      </c>
      <c r="K110" s="6">
        <v>110.194880432746</v>
      </c>
      <c r="L110" s="6">
        <v>163.395547818602</v>
      </c>
      <c r="M110" s="6"/>
      <c r="N110" s="6">
        <v>34.5868558844584</v>
      </c>
      <c r="O110" s="6">
        <v>57.4800768349648</v>
      </c>
      <c r="P110" s="6">
        <v>86.7460203055794</v>
      </c>
      <c r="Q110" s="6">
        <v>122.601656093412</v>
      </c>
      <c r="R110" s="6">
        <v>165.234795210869</v>
      </c>
      <c r="S110" s="6">
        <f t="shared" si="4"/>
        <v>0</v>
      </c>
      <c r="T110" s="10">
        <f t="shared" si="5"/>
        <v>-5.803489183143263</v>
      </c>
      <c r="U110">
        <f t="shared" si="6"/>
        <v>0</v>
      </c>
      <c r="V110">
        <f t="shared" si="7"/>
        <v>0</v>
      </c>
      <c r="W110" s="12">
        <f>+'CCCR Calculator'!$E$7</f>
        <v>0</v>
      </c>
      <c r="X110" s="7"/>
    </row>
    <row r="111" spans="1:24" ht="14.25">
      <c r="A111" s="18">
        <v>76</v>
      </c>
      <c r="B111" s="3" t="s">
        <v>126</v>
      </c>
      <c r="C111" s="9">
        <v>92</v>
      </c>
      <c r="D111" s="6">
        <v>0.459527456525904</v>
      </c>
      <c r="E111" s="6">
        <v>86.5683726183998</v>
      </c>
      <c r="F111" s="6">
        <v>0.377438313769439</v>
      </c>
      <c r="G111" s="6"/>
      <c r="H111" s="6">
        <v>35.054380987065</v>
      </c>
      <c r="I111" s="6">
        <v>66.0354308866644</v>
      </c>
      <c r="J111" s="6">
        <v>86.5683726183998</v>
      </c>
      <c r="K111" s="6">
        <v>110.133135032205</v>
      </c>
      <c r="L111" s="6">
        <v>163.650622073306</v>
      </c>
      <c r="M111" s="6"/>
      <c r="N111" s="6">
        <v>34.2568200351524</v>
      </c>
      <c r="O111" s="6">
        <v>57.1916056646151</v>
      </c>
      <c r="P111" s="6">
        <v>86.5683726183998</v>
      </c>
      <c r="Q111" s="6">
        <v>122.608081178104</v>
      </c>
      <c r="R111" s="6">
        <v>165.501808868459</v>
      </c>
      <c r="S111" s="6">
        <f t="shared" si="4"/>
        <v>0</v>
      </c>
      <c r="T111" s="10">
        <f t="shared" si="5"/>
        <v>-5.765574009733734</v>
      </c>
      <c r="U111">
        <f t="shared" si="6"/>
        <v>0</v>
      </c>
      <c r="V111">
        <f t="shared" si="7"/>
        <v>0</v>
      </c>
      <c r="W111" s="12">
        <f>+'CCCR Calculator'!$E$7</f>
        <v>0</v>
      </c>
      <c r="X111" s="7"/>
    </row>
    <row r="112" spans="1:24" ht="14.25">
      <c r="A112" s="18">
        <v>77</v>
      </c>
      <c r="B112" s="3" t="s">
        <v>127</v>
      </c>
      <c r="C112" s="9">
        <v>87</v>
      </c>
      <c r="D112" s="6">
        <v>0.459527456525904</v>
      </c>
      <c r="E112" s="6">
        <v>86.6231556257429</v>
      </c>
      <c r="F112" s="6">
        <v>0.3798962980309</v>
      </c>
      <c r="G112" s="6"/>
      <c r="H112" s="6">
        <v>34.821055994515</v>
      </c>
      <c r="I112" s="6">
        <v>65.9532210732703</v>
      </c>
      <c r="J112" s="6">
        <v>86.6231556257429</v>
      </c>
      <c r="K112" s="6">
        <v>110.366464590389</v>
      </c>
      <c r="L112" s="6">
        <v>164.343510457788</v>
      </c>
      <c r="M112" s="6"/>
      <c r="N112" s="6">
        <v>34.0210100716104</v>
      </c>
      <c r="O112" s="6">
        <v>57.0577530029419</v>
      </c>
      <c r="P112" s="6">
        <v>86.6231556257429</v>
      </c>
      <c r="Q112" s="6">
        <v>122.942803464135</v>
      </c>
      <c r="R112" s="6">
        <v>166.211582817988</v>
      </c>
      <c r="S112" s="6">
        <f t="shared" si="4"/>
        <v>0</v>
      </c>
      <c r="T112" s="10">
        <f t="shared" si="5"/>
        <v>-5.728269907936296</v>
      </c>
      <c r="U112">
        <f t="shared" si="6"/>
        <v>0</v>
      </c>
      <c r="V112">
        <f t="shared" si="7"/>
        <v>0</v>
      </c>
      <c r="W112" s="12">
        <f>+'CCCR Calculator'!$E$7</f>
        <v>0</v>
      </c>
      <c r="X112" s="7"/>
    </row>
    <row r="113" spans="1:24" ht="14.25">
      <c r="A113" s="18">
        <v>78</v>
      </c>
      <c r="B113" s="3" t="s">
        <v>128</v>
      </c>
      <c r="C113" s="9">
        <v>72</v>
      </c>
      <c r="D113" s="6">
        <v>0.459527456525904</v>
      </c>
      <c r="E113" s="6">
        <v>86.8669043987183</v>
      </c>
      <c r="F113" s="6">
        <v>0.382347190788532</v>
      </c>
      <c r="G113" s="6"/>
      <c r="H113" s="6">
        <v>34.6645585187203</v>
      </c>
      <c r="I113" s="6">
        <v>66.0149432904375</v>
      </c>
      <c r="J113" s="6">
        <v>86.8669043987183</v>
      </c>
      <c r="K113" s="6">
        <v>110.840776756114</v>
      </c>
      <c r="L113" s="6">
        <v>165.396377802532</v>
      </c>
      <c r="M113" s="6"/>
      <c r="N113" s="6">
        <v>33.8603208732346</v>
      </c>
      <c r="O113" s="6">
        <v>57.0485490704239</v>
      </c>
      <c r="P113" s="6">
        <v>86.8669043987183</v>
      </c>
      <c r="Q113" s="6">
        <v>123.546154487337</v>
      </c>
      <c r="R113" s="6">
        <v>167.285467809708</v>
      </c>
      <c r="S113" s="6">
        <f t="shared" si="4"/>
        <v>0</v>
      </c>
      <c r="T113" s="10">
        <f t="shared" si="5"/>
        <v>-5.691550989713913</v>
      </c>
      <c r="U113">
        <f t="shared" si="6"/>
        <v>0</v>
      </c>
      <c r="V113">
        <f t="shared" si="7"/>
        <v>0</v>
      </c>
      <c r="W113" s="12">
        <f>+'CCCR Calculator'!$E$7</f>
        <v>0</v>
      </c>
      <c r="X113" s="7"/>
    </row>
    <row r="114" spans="1:24" ht="14.25">
      <c r="A114" s="18">
        <v>79</v>
      </c>
      <c r="B114" s="3" t="s">
        <v>129</v>
      </c>
      <c r="C114" s="9">
        <v>47</v>
      </c>
      <c r="D114" s="6">
        <v>0.459527456525904</v>
      </c>
      <c r="E114" s="6">
        <v>87.2561540084354</v>
      </c>
      <c r="F114" s="6">
        <v>0.384791784424012</v>
      </c>
      <c r="G114" s="6"/>
      <c r="H114" s="6">
        <v>34.5659326096908</v>
      </c>
      <c r="I114" s="6">
        <v>66.1867823422094</v>
      </c>
      <c r="J114" s="6">
        <v>87.2561540084354</v>
      </c>
      <c r="K114" s="6">
        <v>111.501647101875</v>
      </c>
      <c r="L114" s="6">
        <v>166.730201902482</v>
      </c>
      <c r="M114" s="6"/>
      <c r="N114" s="6">
        <v>33.7561865678588</v>
      </c>
      <c r="O114" s="6">
        <v>57.13437462628</v>
      </c>
      <c r="P114" s="6">
        <v>87.2561540084354</v>
      </c>
      <c r="Q114" s="6">
        <v>124.3579450908</v>
      </c>
      <c r="R114" s="6">
        <v>168.643596143307</v>
      </c>
      <c r="S114" s="6">
        <f t="shared" si="4"/>
        <v>0</v>
      </c>
      <c r="T114" s="10">
        <f t="shared" si="5"/>
        <v>-5.655392397226572</v>
      </c>
      <c r="U114">
        <f t="shared" si="6"/>
        <v>0</v>
      </c>
      <c r="V114">
        <f t="shared" si="7"/>
        <v>0</v>
      </c>
      <c r="W114" s="12">
        <f>+'CCCR Calculator'!$E$7</f>
        <v>0</v>
      </c>
      <c r="X114" s="7"/>
    </row>
    <row r="115" spans="1:24" ht="14.25">
      <c r="A115" s="18">
        <v>80</v>
      </c>
      <c r="B115" s="3" t="s">
        <v>130</v>
      </c>
      <c r="C115" s="9">
        <v>50</v>
      </c>
      <c r="D115" s="6">
        <v>0.459527456525904</v>
      </c>
      <c r="E115" s="6">
        <v>87.7474395260037</v>
      </c>
      <c r="F115" s="6">
        <v>0.387230871319016</v>
      </c>
      <c r="G115" s="6"/>
      <c r="H115" s="6">
        <v>34.5067467348265</v>
      </c>
      <c r="I115" s="6">
        <v>66.4351745597193</v>
      </c>
      <c r="J115" s="6">
        <v>87.7474395260037</v>
      </c>
      <c r="K115" s="6">
        <v>112.294321707003</v>
      </c>
      <c r="L115" s="6">
        <v>168.264779385451</v>
      </c>
      <c r="M115" s="6"/>
      <c r="N115" s="6">
        <v>33.690570025189</v>
      </c>
      <c r="O115" s="6">
        <v>57.2859561843074</v>
      </c>
      <c r="P115" s="6">
        <v>87.7474395260037</v>
      </c>
      <c r="Q115" s="6">
        <v>125.317469050346</v>
      </c>
      <c r="R115" s="6">
        <v>170.204887601818</v>
      </c>
      <c r="S115" s="6">
        <f t="shared" si="4"/>
        <v>0</v>
      </c>
      <c r="T115" s="10">
        <f t="shared" si="5"/>
        <v>-5.619770254200644</v>
      </c>
      <c r="U115">
        <f t="shared" si="6"/>
        <v>0</v>
      </c>
      <c r="V115">
        <f t="shared" si="7"/>
        <v>0</v>
      </c>
      <c r="W115" s="12">
        <f>+'CCCR Calculator'!$E$7</f>
        <v>0</v>
      </c>
      <c r="X115" s="7"/>
    </row>
    <row r="116" spans="1:24" ht="14.25">
      <c r="A116" s="18">
        <v>81</v>
      </c>
      <c r="B116" s="3" t="s">
        <v>131</v>
      </c>
      <c r="C116" s="9">
        <v>41</v>
      </c>
      <c r="D116" s="6">
        <v>0.459527456525904</v>
      </c>
      <c r="E116" s="6">
        <v>88.2972960225324</v>
      </c>
      <c r="F116" s="6">
        <v>0.389665243855221</v>
      </c>
      <c r="G116" s="6"/>
      <c r="H116" s="6">
        <v>34.4690844552107</v>
      </c>
      <c r="I116" s="6">
        <v>66.7268051043392</v>
      </c>
      <c r="J116" s="6">
        <v>88.2972960225324</v>
      </c>
      <c r="K116" s="6">
        <v>113.163719225176</v>
      </c>
      <c r="L116" s="6">
        <v>169.918729791633</v>
      </c>
      <c r="M116" s="6"/>
      <c r="N116" s="6">
        <v>33.6459533006857</v>
      </c>
      <c r="O116" s="6">
        <v>57.4743618084268</v>
      </c>
      <c r="P116" s="6">
        <v>88.2972960225324</v>
      </c>
      <c r="Q116" s="6">
        <v>126.363505898436</v>
      </c>
      <c r="R116" s="6">
        <v>171.887053550698</v>
      </c>
      <c r="S116" s="6">
        <f t="shared" si="4"/>
        <v>0</v>
      </c>
      <c r="T116" s="10">
        <f t="shared" si="5"/>
        <v>-5.584661620360848</v>
      </c>
      <c r="U116">
        <f t="shared" si="6"/>
        <v>0</v>
      </c>
      <c r="V116">
        <f t="shared" si="7"/>
        <v>0</v>
      </c>
      <c r="W116" s="12">
        <f>+'CCCR Calculator'!$E$7</f>
        <v>0</v>
      </c>
      <c r="X116" s="7"/>
    </row>
    <row r="117" spans="1:24" ht="14.25">
      <c r="A117" s="18">
        <v>82</v>
      </c>
      <c r="B117" s="3" t="s">
        <v>132</v>
      </c>
      <c r="C117" s="9">
        <v>20</v>
      </c>
      <c r="D117" s="6">
        <v>0.459527456525904</v>
      </c>
      <c r="E117" s="6">
        <v>88.8622585691312</v>
      </c>
      <c r="F117" s="6">
        <v>0.392095694414303</v>
      </c>
      <c r="G117" s="6"/>
      <c r="H117" s="6">
        <v>34.4355360178904</v>
      </c>
      <c r="I117" s="6">
        <v>67.0286056825818</v>
      </c>
      <c r="J117" s="6">
        <v>88.8622585691312</v>
      </c>
      <c r="K117" s="6">
        <v>114.054432433249</v>
      </c>
      <c r="L117" s="6">
        <v>171.609497837957</v>
      </c>
      <c r="M117" s="6"/>
      <c r="N117" s="6">
        <v>33.6053290055454</v>
      </c>
      <c r="O117" s="6">
        <v>57.6709974816139</v>
      </c>
      <c r="P117" s="6">
        <v>88.8622585691312</v>
      </c>
      <c r="Q117" s="6">
        <v>127.434322939795</v>
      </c>
      <c r="R117" s="6">
        <v>173.606599174725</v>
      </c>
      <c r="S117" s="6">
        <f t="shared" si="4"/>
        <v>0</v>
      </c>
      <c r="T117" s="10">
        <f t="shared" si="5"/>
        <v>-5.550044448709002</v>
      </c>
      <c r="U117">
        <f t="shared" si="6"/>
        <v>0</v>
      </c>
      <c r="V117">
        <f t="shared" si="7"/>
        <v>0</v>
      </c>
      <c r="W117" s="12">
        <f>+'CCCR Calculator'!$E$7</f>
        <v>0</v>
      </c>
      <c r="X117" s="7"/>
    </row>
    <row r="118" spans="1:24" ht="14.25">
      <c r="A118" s="18">
        <v>83</v>
      </c>
      <c r="B118" s="3" t="s">
        <v>133</v>
      </c>
      <c r="C118" s="9">
        <v>29</v>
      </c>
      <c r="D118" s="6">
        <v>0.459527456525904</v>
      </c>
      <c r="E118" s="6">
        <v>89.3988622369094</v>
      </c>
      <c r="F118" s="6">
        <v>0.394523015377937</v>
      </c>
      <c r="G118" s="6"/>
      <c r="H118" s="6">
        <v>34.3891908410209</v>
      </c>
      <c r="I118" s="6">
        <v>67.3077526698807</v>
      </c>
      <c r="J118" s="6">
        <v>89.3988622369094</v>
      </c>
      <c r="K118" s="6">
        <v>114.910729258422</v>
      </c>
      <c r="L118" s="6">
        <v>173.253353841283</v>
      </c>
      <c r="M118" s="6"/>
      <c r="N118" s="6">
        <v>33.5521925787484</v>
      </c>
      <c r="O118" s="6">
        <v>57.8476040419704</v>
      </c>
      <c r="P118" s="6">
        <v>89.3988622369094</v>
      </c>
      <c r="Q118" s="6">
        <v>128.467676452156</v>
      </c>
      <c r="R118" s="6">
        <v>175.278823825606</v>
      </c>
      <c r="S118" s="6">
        <f t="shared" si="4"/>
        <v>0</v>
      </c>
      <c r="T118" s="10">
        <f t="shared" si="5"/>
        <v>-5.515897545450275</v>
      </c>
      <c r="U118">
        <f t="shared" si="6"/>
        <v>0</v>
      </c>
      <c r="V118">
        <f t="shared" si="7"/>
        <v>0</v>
      </c>
      <c r="W118" s="12">
        <f>+'CCCR Calculator'!$E$7</f>
        <v>0</v>
      </c>
      <c r="X118" s="7"/>
    </row>
    <row r="119" spans="1:24" ht="14.25">
      <c r="A119" s="18">
        <v>84</v>
      </c>
      <c r="B119" s="3" t="s">
        <v>134</v>
      </c>
      <c r="C119" s="9">
        <v>21</v>
      </c>
      <c r="D119" s="6">
        <v>0.459527456525904</v>
      </c>
      <c r="E119" s="6">
        <v>89.8636420969765</v>
      </c>
      <c r="F119" s="6">
        <v>0.396947999127801</v>
      </c>
      <c r="G119" s="6"/>
      <c r="H119" s="6">
        <v>34.3136308690042</v>
      </c>
      <c r="I119" s="6">
        <v>67.5316656404015</v>
      </c>
      <c r="J119" s="6">
        <v>89.8636420969765</v>
      </c>
      <c r="K119" s="6">
        <v>115.676553280779</v>
      </c>
      <c r="L119" s="6">
        <v>174.765392274613</v>
      </c>
      <c r="M119" s="6"/>
      <c r="N119" s="6">
        <v>33.4705354373999</v>
      </c>
      <c r="O119" s="6">
        <v>57.9762546797421</v>
      </c>
      <c r="P119" s="6">
        <v>89.8636420969765</v>
      </c>
      <c r="Q119" s="6">
        <v>129.400812065532</v>
      </c>
      <c r="R119" s="6">
        <v>176.817819453388</v>
      </c>
      <c r="S119" s="6">
        <f t="shared" si="4"/>
        <v>0</v>
      </c>
      <c r="T119" s="10">
        <f t="shared" si="5"/>
        <v>-5.482200532383016</v>
      </c>
      <c r="U119">
        <f t="shared" si="6"/>
        <v>0</v>
      </c>
      <c r="V119">
        <f t="shared" si="7"/>
        <v>0</v>
      </c>
      <c r="W119" s="12">
        <f>+'CCCR Calculator'!$E$7</f>
        <v>0</v>
      </c>
      <c r="X119" s="7"/>
    </row>
    <row r="120" spans="1:24" ht="14.25">
      <c r="A120" s="18">
        <v>85</v>
      </c>
      <c r="B120" s="3" t="s">
        <v>135</v>
      </c>
      <c r="C120" s="9">
        <v>17</v>
      </c>
      <c r="D120" s="6">
        <v>0.459527456525904</v>
      </c>
      <c r="E120" s="6">
        <v>90.2131332204418</v>
      </c>
      <c r="F120" s="6">
        <v>0.399371438045571</v>
      </c>
      <c r="G120" s="6"/>
      <c r="H120" s="6">
        <v>34.1929247749488</v>
      </c>
      <c r="I120" s="6">
        <v>67.6680063000547</v>
      </c>
      <c r="J120" s="6">
        <v>90.2131332204418</v>
      </c>
      <c r="K120" s="6">
        <v>116.295523708254</v>
      </c>
      <c r="L120" s="6">
        <v>176.059528430645</v>
      </c>
      <c r="M120" s="6"/>
      <c r="N120" s="6">
        <v>33.344838981804</v>
      </c>
      <c r="O120" s="6">
        <v>58.0293529891431</v>
      </c>
      <c r="P120" s="6">
        <v>90.2131332204418</v>
      </c>
      <c r="Q120" s="6">
        <v>130.170464313502</v>
      </c>
      <c r="R120" s="6">
        <v>178.136467094914</v>
      </c>
      <c r="S120" s="6">
        <f t="shared" si="4"/>
        <v>0</v>
      </c>
      <c r="T120" s="10">
        <f t="shared" si="5"/>
        <v>-5.448933811582415</v>
      </c>
      <c r="U120">
        <f t="shared" si="6"/>
        <v>0</v>
      </c>
      <c r="V120">
        <f t="shared" si="7"/>
        <v>0</v>
      </c>
      <c r="W120" s="12">
        <f>+'CCCR Calculator'!$E$7</f>
        <v>0</v>
      </c>
      <c r="X120" s="7"/>
    </row>
    <row r="121" spans="1:24" ht="14.25">
      <c r="A121" s="18">
        <v>86</v>
      </c>
      <c r="B121" s="3" t="s">
        <v>136</v>
      </c>
      <c r="C121" s="9">
        <v>16</v>
      </c>
      <c r="D121" s="6">
        <v>0.459527456525904</v>
      </c>
      <c r="E121" s="6">
        <v>90.4038706784149</v>
      </c>
      <c r="F121" s="6">
        <v>0.401794124512922</v>
      </c>
      <c r="G121" s="6"/>
      <c r="H121" s="6">
        <v>34.0116229879458</v>
      </c>
      <c r="I121" s="6">
        <v>67.6846778199003</v>
      </c>
      <c r="J121" s="6">
        <v>90.4038706784149</v>
      </c>
      <c r="K121" s="6">
        <v>116.710934821083</v>
      </c>
      <c r="L121" s="6">
        <v>177.048493167089</v>
      </c>
      <c r="M121" s="6"/>
      <c r="N121" s="6">
        <v>33.1600694318814</v>
      </c>
      <c r="O121" s="6">
        <v>57.9796315688755</v>
      </c>
      <c r="P121" s="6">
        <v>90.4038706784149</v>
      </c>
      <c r="Q121" s="6">
        <v>130.71285534999</v>
      </c>
      <c r="R121" s="6">
        <v>179.146431392645</v>
      </c>
      <c r="S121" s="6">
        <f t="shared" si="4"/>
        <v>0</v>
      </c>
      <c r="T121" s="10">
        <f t="shared" si="5"/>
        <v>-5.41607853222059</v>
      </c>
      <c r="U121">
        <f t="shared" si="6"/>
        <v>0</v>
      </c>
      <c r="V121">
        <f t="shared" si="7"/>
        <v>0</v>
      </c>
      <c r="W121" s="12">
        <f>+'CCCR Calculator'!$E$7</f>
        <v>0</v>
      </c>
      <c r="X121" s="7"/>
    </row>
    <row r="122" spans="1:24" ht="14.25">
      <c r="A122" s="18">
        <v>87</v>
      </c>
      <c r="B122" s="3" t="s">
        <v>137</v>
      </c>
      <c r="C122" s="9">
        <v>14</v>
      </c>
      <c r="D122" s="6">
        <v>0.459527456525904</v>
      </c>
      <c r="E122" s="6">
        <v>90.3923895420051</v>
      </c>
      <c r="F122" s="6">
        <v>0.404216850911532</v>
      </c>
      <c r="G122" s="6"/>
      <c r="H122" s="6">
        <v>33.7547535227654</v>
      </c>
      <c r="I122" s="6">
        <v>67.549824567139</v>
      </c>
      <c r="J122" s="6">
        <v>90.3923895420051</v>
      </c>
      <c r="K122" s="6">
        <v>116.865754882827</v>
      </c>
      <c r="L122" s="6">
        <v>177.643825708183</v>
      </c>
      <c r="M122" s="6"/>
      <c r="N122" s="6">
        <v>32.9016734716615</v>
      </c>
      <c r="O122" s="6">
        <v>57.8001511652597</v>
      </c>
      <c r="P122" s="6">
        <v>90.3923895420051</v>
      </c>
      <c r="Q122" s="6">
        <v>130.963692825055</v>
      </c>
      <c r="R122" s="6">
        <v>179.75815311725</v>
      </c>
      <c r="S122" s="6">
        <f t="shared" si="4"/>
        <v>0</v>
      </c>
      <c r="T122" s="10">
        <f t="shared" si="5"/>
        <v>-5.383616559377633</v>
      </c>
      <c r="U122">
        <f t="shared" si="6"/>
        <v>0</v>
      </c>
      <c r="V122">
        <f t="shared" si="7"/>
        <v>0</v>
      </c>
      <c r="W122" s="12">
        <f>+'CCCR Calculator'!$E$7</f>
        <v>0</v>
      </c>
      <c r="X122" s="7"/>
    </row>
    <row r="123" spans="1:24" ht="14.25">
      <c r="A123" s="18">
        <v>88</v>
      </c>
      <c r="B123" s="3" t="s">
        <v>138</v>
      </c>
      <c r="C123" s="9">
        <v>13</v>
      </c>
      <c r="D123" s="6">
        <v>0.459527456525904</v>
      </c>
      <c r="E123" s="6">
        <v>90.13522488232189</v>
      </c>
      <c r="F123" s="6">
        <v>0.406640409623077</v>
      </c>
      <c r="G123" s="6"/>
      <c r="H123" s="6">
        <v>33.4078185896559</v>
      </c>
      <c r="I123" s="6">
        <v>67.231832230891</v>
      </c>
      <c r="J123" s="6">
        <v>90.13522488232189</v>
      </c>
      <c r="K123" s="6">
        <v>116.702624515029</v>
      </c>
      <c r="L123" s="6">
        <v>177.755864476884</v>
      </c>
      <c r="M123" s="6"/>
      <c r="N123" s="6">
        <v>32.5555746786558</v>
      </c>
      <c r="O123" s="6">
        <v>57.4643003519015</v>
      </c>
      <c r="P123" s="6">
        <v>90.13522488232189</v>
      </c>
      <c r="Q123" s="6">
        <v>130.858166913198</v>
      </c>
      <c r="R123" s="6">
        <v>179.880839667306</v>
      </c>
      <c r="S123" s="6">
        <f t="shared" si="4"/>
        <v>0</v>
      </c>
      <c r="T123" s="10">
        <f t="shared" si="5"/>
        <v>-5.351530444708922</v>
      </c>
      <c r="U123">
        <f t="shared" si="6"/>
        <v>0</v>
      </c>
      <c r="V123">
        <f t="shared" si="7"/>
        <v>0</v>
      </c>
      <c r="W123" s="12">
        <f>+'CCCR Calculator'!$E$7</f>
        <v>0</v>
      </c>
      <c r="X123" s="7"/>
    </row>
    <row r="124" spans="1:24" ht="14.25">
      <c r="A124" s="18">
        <v>89</v>
      </c>
      <c r="B124" s="3" t="s">
        <v>139</v>
      </c>
      <c r="C124" s="9">
        <v>9</v>
      </c>
      <c r="D124" s="6">
        <v>0.459527456525904</v>
      </c>
      <c r="E124" s="6">
        <v>89.5889117704747</v>
      </c>
      <c r="F124" s="6">
        <v>0.409065593029232</v>
      </c>
      <c r="G124" s="6"/>
      <c r="H124" s="6">
        <v>32.9567919619508</v>
      </c>
      <c r="I124" s="6">
        <v>66.6993283399634</v>
      </c>
      <c r="J124" s="6">
        <v>89.5889117704747</v>
      </c>
      <c r="K124" s="6">
        <v>116.163854532585</v>
      </c>
      <c r="L124" s="6">
        <v>177.293735932096</v>
      </c>
      <c r="M124" s="6"/>
      <c r="N124" s="6">
        <v>32.1081707149545</v>
      </c>
      <c r="O124" s="6">
        <v>56.9457957398173</v>
      </c>
      <c r="P124" s="6">
        <v>89.5889117704747</v>
      </c>
      <c r="Q124" s="6">
        <v>130.330946487683</v>
      </c>
      <c r="R124" s="6">
        <v>179.422453519433</v>
      </c>
      <c r="S124" s="6">
        <f t="shared" si="4"/>
        <v>0</v>
      </c>
      <c r="T124" s="10">
        <f t="shared" si="5"/>
        <v>-5.319803398843409</v>
      </c>
      <c r="U124">
        <f t="shared" si="6"/>
        <v>0</v>
      </c>
      <c r="V124">
        <f t="shared" si="7"/>
        <v>0</v>
      </c>
      <c r="W124" s="12">
        <f>+'CCCR Calculator'!$E$7</f>
        <v>0</v>
      </c>
      <c r="X124" s="7"/>
    </row>
    <row r="125" spans="1:24" ht="14.25">
      <c r="A125" s="18">
        <v>90</v>
      </c>
      <c r="B125" s="3" t="s">
        <v>140</v>
      </c>
      <c r="C125" s="9">
        <v>4</v>
      </c>
      <c r="D125" s="6">
        <v>0.459527456525904</v>
      </c>
      <c r="E125" s="6">
        <v>88.709985277573</v>
      </c>
      <c r="F125" s="6">
        <v>0.411493193511675</v>
      </c>
      <c r="G125" s="6"/>
      <c r="H125" s="6">
        <v>32.388117079179</v>
      </c>
      <c r="I125" s="6">
        <v>65.9211831697969</v>
      </c>
      <c r="J125" s="6">
        <v>88.709985277573</v>
      </c>
      <c r="K125" s="6">
        <v>115.191423236872</v>
      </c>
      <c r="L125" s="6">
        <v>176.165341385249</v>
      </c>
      <c r="M125" s="6"/>
      <c r="N125" s="6">
        <v>31.546331256871</v>
      </c>
      <c r="O125" s="6">
        <v>56.2186827119307</v>
      </c>
      <c r="P125" s="6">
        <v>88.709985277573</v>
      </c>
      <c r="Q125" s="6">
        <v>129.316174434345</v>
      </c>
      <c r="R125" s="6">
        <v>178.289698602054</v>
      </c>
      <c r="S125" s="6">
        <f t="shared" si="4"/>
        <v>0</v>
      </c>
      <c r="T125" s="10">
        <f t="shared" si="5"/>
        <v>-5.288419265396819</v>
      </c>
      <c r="U125">
        <f t="shared" si="6"/>
        <v>0</v>
      </c>
      <c r="V125">
        <f t="shared" si="7"/>
        <v>0</v>
      </c>
      <c r="W125" s="12">
        <f>+'CCCR Calculator'!$E$7</f>
        <v>0</v>
      </c>
      <c r="X125" s="7"/>
    </row>
    <row r="126" spans="3:23" ht="14.25">
      <c r="C126" s="11">
        <f>SUM(C3:C125)</f>
        <v>8317</v>
      </c>
      <c r="W126" s="12"/>
    </row>
    <row r="127" ht="14.25">
      <c r="W127" s="12"/>
    </row>
    <row r="128" ht="14.25">
      <c r="W128" s="12"/>
    </row>
    <row r="129" ht="14.25">
      <c r="W129" s="12"/>
    </row>
    <row r="130" ht="14.25">
      <c r="W130" s="12"/>
    </row>
    <row r="131" ht="14.25">
      <c r="W131" s="12"/>
    </row>
  </sheetData>
  <sheetProtection password="BA5C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W3" sqref="W3"/>
    </sheetView>
  </sheetViews>
  <sheetFormatPr defaultColWidth="12.57421875" defaultRowHeight="12.75"/>
  <cols>
    <col min="1" max="1" width="18.7109375" style="18" bestFit="1" customWidth="1"/>
    <col min="2" max="2" width="17.8515625" style="3" hidden="1" customWidth="1"/>
    <col min="3" max="3" width="12.28125" style="11" hidden="1" customWidth="1"/>
    <col min="4" max="19" width="12.57421875" style="0" hidden="1" customWidth="1"/>
    <col min="20" max="20" width="19.57421875" style="16" customWidth="1"/>
    <col min="21" max="22" width="12.57421875" style="0" hidden="1" customWidth="1"/>
    <col min="23" max="23" width="28.00390625" style="0" customWidth="1"/>
  </cols>
  <sheetData>
    <row r="1" spans="1:23" s="1" customFormat="1" ht="21" customHeight="1">
      <c r="A1" s="14" t="s">
        <v>0</v>
      </c>
      <c r="B1" s="2"/>
      <c r="C1" s="8"/>
      <c r="S1" s="1" t="s">
        <v>141</v>
      </c>
      <c r="T1" s="15" t="s">
        <v>2</v>
      </c>
      <c r="W1" s="1" t="s">
        <v>142</v>
      </c>
    </row>
    <row r="2" spans="1:25" s="3" customFormat="1" ht="14.25">
      <c r="A2" s="17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H2" s="3" t="s">
        <v>10</v>
      </c>
      <c r="I2" s="4">
        <v>0.25</v>
      </c>
      <c r="J2" s="4">
        <v>0.5</v>
      </c>
      <c r="K2" s="4">
        <v>0.75</v>
      </c>
      <c r="L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/>
      <c r="T2" s="16"/>
      <c r="U2"/>
      <c r="V2"/>
      <c r="W2"/>
      <c r="X2"/>
      <c r="Y2"/>
    </row>
    <row r="3" spans="1:26" ht="14.25">
      <c r="A3" s="18">
        <v>0</v>
      </c>
      <c r="B3" s="3" t="s">
        <v>18</v>
      </c>
      <c r="C3" s="9">
        <v>79</v>
      </c>
      <c r="D3" s="6">
        <v>0.45676980101346</v>
      </c>
      <c r="E3" s="6">
        <v>77.3625159450638</v>
      </c>
      <c r="F3" s="6">
        <v>0.426178423764568</v>
      </c>
      <c r="G3" s="6"/>
      <c r="H3" s="6">
        <v>27.0181836294552</v>
      </c>
      <c r="I3" s="6">
        <v>56.8459175109038</v>
      </c>
      <c r="J3" s="6">
        <v>77.3625159450638</v>
      </c>
      <c r="K3" s="6">
        <v>101.350893434248</v>
      </c>
      <c r="L3" s="6">
        <v>156.972846581782</v>
      </c>
      <c r="M3" s="6"/>
      <c r="N3" s="6">
        <v>26.2783724489602</v>
      </c>
      <c r="O3" s="6">
        <v>48.1599300436812</v>
      </c>
      <c r="P3" s="6">
        <v>77.3625159450638</v>
      </c>
      <c r="Q3" s="6">
        <v>114.194416502947</v>
      </c>
      <c r="R3" s="6">
        <v>158.918023841306</v>
      </c>
      <c r="S3" s="6">
        <f>W3/0.13</f>
        <v>0</v>
      </c>
      <c r="T3" s="16">
        <f>(V3-1)/(D3*F3)</f>
        <v>-5.137018834730146</v>
      </c>
      <c r="U3">
        <f>S3/E3</f>
        <v>0</v>
      </c>
      <c r="V3">
        <f>POWER(U3,D3)</f>
        <v>0</v>
      </c>
      <c r="W3" s="12">
        <f>+'CCCR Calculator'!$E$7</f>
        <v>0</v>
      </c>
      <c r="X3" s="7"/>
      <c r="Y3">
        <v>1</v>
      </c>
      <c r="Z3" s="13" t="s">
        <v>145</v>
      </c>
    </row>
    <row r="4" spans="1:26" ht="14.25">
      <c r="A4" s="18">
        <v>0.25</v>
      </c>
      <c r="B4" s="3" t="s">
        <v>19</v>
      </c>
      <c r="C4" s="9">
        <v>22</v>
      </c>
      <c r="D4" s="6">
        <v>0.45676980101346</v>
      </c>
      <c r="E4" s="6">
        <v>78.3331660711073</v>
      </c>
      <c r="F4" s="6">
        <v>0.424312840405846</v>
      </c>
      <c r="G4" s="6"/>
      <c r="H4" s="6">
        <v>27.5191756087125</v>
      </c>
      <c r="I4" s="6">
        <v>57.642558023675</v>
      </c>
      <c r="J4" s="6">
        <v>78.3331660711073</v>
      </c>
      <c r="K4" s="6">
        <v>102.508410339171</v>
      </c>
      <c r="L4" s="6">
        <v>158.521983748735</v>
      </c>
      <c r="M4" s="6"/>
      <c r="N4" s="6">
        <v>26.7709255720158</v>
      </c>
      <c r="O4" s="6">
        <v>48.8772167518727</v>
      </c>
      <c r="P4" s="6">
        <v>78.3331660711073</v>
      </c>
      <c r="Q4" s="6">
        <v>115.446701983605</v>
      </c>
      <c r="R4" s="6">
        <v>160.480105082953</v>
      </c>
      <c r="S4" s="6">
        <f aca="true" t="shared" si="0" ref="S4:S67">W4/0.13</f>
        <v>0</v>
      </c>
      <c r="T4" s="16">
        <f aca="true" t="shared" si="1" ref="T4:T67">(V4-1)/(D4*F4)</f>
        <v>-5.1596048513172175</v>
      </c>
      <c r="U4">
        <f aca="true" t="shared" si="2" ref="U4:U67">S4/E4</f>
        <v>0</v>
      </c>
      <c r="V4">
        <f aca="true" t="shared" si="3" ref="V4:V67">POWER(U4,D4)</f>
        <v>0</v>
      </c>
      <c r="W4" s="12">
        <f>+'CCCR Calculator'!$E$7</f>
        <v>0</v>
      </c>
      <c r="Y4">
        <v>2</v>
      </c>
      <c r="Z4" s="13" t="s">
        <v>146</v>
      </c>
    </row>
    <row r="5" spans="1:26" ht="14.25">
      <c r="A5" s="18">
        <v>0.5</v>
      </c>
      <c r="B5" s="3" t="s">
        <v>20</v>
      </c>
      <c r="C5" s="9">
        <v>6</v>
      </c>
      <c r="D5" s="6">
        <v>0.45676980101346</v>
      </c>
      <c r="E5" s="6">
        <v>79.6294491856549</v>
      </c>
      <c r="F5" s="6">
        <v>0.422447252815304</v>
      </c>
      <c r="G5" s="6"/>
      <c r="H5" s="6">
        <v>28.1397824592052</v>
      </c>
      <c r="I5" s="6">
        <v>58.6813008101527</v>
      </c>
      <c r="J5" s="6">
        <v>79.6294491856549</v>
      </c>
      <c r="K5" s="6">
        <v>104.088824883747</v>
      </c>
      <c r="L5" s="6">
        <v>160.718549365627</v>
      </c>
      <c r="M5" s="6"/>
      <c r="N5" s="6">
        <v>27.3800279760224</v>
      </c>
      <c r="O5" s="6">
        <v>49.8011032940111</v>
      </c>
      <c r="P5" s="6">
        <v>79.6294491856549</v>
      </c>
      <c r="Q5" s="6">
        <v>117.173834441946</v>
      </c>
      <c r="R5" s="6">
        <v>162.697449062133</v>
      </c>
      <c r="S5" s="6">
        <f t="shared" si="0"/>
        <v>0</v>
      </c>
      <c r="T5" s="16">
        <f t="shared" si="1"/>
        <v>-5.182390405533915</v>
      </c>
      <c r="U5">
        <f t="shared" si="2"/>
        <v>0</v>
      </c>
      <c r="V5">
        <f t="shared" si="3"/>
        <v>0</v>
      </c>
      <c r="W5" s="12">
        <f>+'CCCR Calculator'!$E$7</f>
        <v>0</v>
      </c>
      <c r="Y5">
        <v>3</v>
      </c>
      <c r="Z5" s="13" t="s">
        <v>147</v>
      </c>
    </row>
    <row r="6" spans="1:26" ht="14.25">
      <c r="A6" s="18">
        <v>0.75</v>
      </c>
      <c r="B6" s="3" t="s">
        <v>21</v>
      </c>
      <c r="C6" s="9">
        <v>2</v>
      </c>
      <c r="D6" s="6">
        <v>0.45676980101346</v>
      </c>
      <c r="E6" s="6">
        <v>81.2219728559574</v>
      </c>
      <c r="F6" s="6">
        <v>0.420581796013838</v>
      </c>
      <c r="G6" s="6"/>
      <c r="H6" s="6">
        <v>28.8715968406506</v>
      </c>
      <c r="I6" s="6">
        <v>59.9414923765849</v>
      </c>
      <c r="J6" s="6">
        <v>81.2219728559574</v>
      </c>
      <c r="K6" s="6">
        <v>106.052348812034</v>
      </c>
      <c r="L6" s="6">
        <v>163.49820344408</v>
      </c>
      <c r="M6" s="6"/>
      <c r="N6" s="6">
        <v>28.0975641496087</v>
      </c>
      <c r="O6" s="6">
        <v>50.9145748459702</v>
      </c>
      <c r="P6" s="6">
        <v>81.2219728559574</v>
      </c>
      <c r="Q6" s="6">
        <v>119.330402978656</v>
      </c>
      <c r="R6" s="6">
        <v>165.504849128582</v>
      </c>
      <c r="S6" s="6">
        <f t="shared" si="0"/>
        <v>0</v>
      </c>
      <c r="T6" s="16">
        <f t="shared" si="1"/>
        <v>-5.205376482253073</v>
      </c>
      <c r="U6">
        <f t="shared" si="2"/>
        <v>0</v>
      </c>
      <c r="V6">
        <f t="shared" si="3"/>
        <v>0</v>
      </c>
      <c r="W6" s="12">
        <f>+'CCCR Calculator'!$E$7</f>
        <v>0</v>
      </c>
      <c r="Y6">
        <v>4</v>
      </c>
      <c r="Z6" s="13" t="s">
        <v>148</v>
      </c>
    </row>
    <row r="7" spans="1:26" ht="14.25">
      <c r="A7" s="18">
        <v>1</v>
      </c>
      <c r="B7" s="3" t="s">
        <v>22</v>
      </c>
      <c r="C7" s="9">
        <v>175</v>
      </c>
      <c r="D7" s="6">
        <v>0.45676980101346</v>
      </c>
      <c r="E7" s="6">
        <v>83.0813446492652</v>
      </c>
      <c r="F7" s="6">
        <v>0.418716605022348</v>
      </c>
      <c r="G7" s="6"/>
      <c r="H7" s="6">
        <v>29.7059776401206</v>
      </c>
      <c r="I7" s="6">
        <v>61.4023547947501</v>
      </c>
      <c r="J7" s="6">
        <v>83.0813446492652</v>
      </c>
      <c r="K7" s="6">
        <v>108.359367300508</v>
      </c>
      <c r="L7" s="6">
        <v>166.797251939793</v>
      </c>
      <c r="M7" s="6"/>
      <c r="N7" s="6">
        <v>28.9151839444945</v>
      </c>
      <c r="O7" s="6">
        <v>52.2004490216327</v>
      </c>
      <c r="P7" s="6">
        <v>83.0813446492652</v>
      </c>
      <c r="Q7" s="6">
        <v>121.871271895744</v>
      </c>
      <c r="R7" s="6">
        <v>168.837762371725</v>
      </c>
      <c r="S7" s="6">
        <f t="shared" si="0"/>
        <v>0</v>
      </c>
      <c r="T7" s="16">
        <f t="shared" si="1"/>
        <v>-5.228564054003408</v>
      </c>
      <c r="U7">
        <f t="shared" si="2"/>
        <v>0</v>
      </c>
      <c r="V7">
        <f t="shared" si="3"/>
        <v>0</v>
      </c>
      <c r="W7" s="12">
        <f>+'CCCR Calculator'!$E$7</f>
        <v>0</v>
      </c>
      <c r="Y7">
        <v>5</v>
      </c>
      <c r="Z7" s="13" t="s">
        <v>149</v>
      </c>
    </row>
    <row r="8" spans="1:26" ht="14.25">
      <c r="A8" s="18">
        <v>1.5</v>
      </c>
      <c r="B8" s="3" t="s">
        <v>23</v>
      </c>
      <c r="C8" s="9">
        <v>14</v>
      </c>
      <c r="D8" s="6">
        <v>0.45676980101346</v>
      </c>
      <c r="E8" s="6">
        <v>87.4830628738995</v>
      </c>
      <c r="F8" s="6">
        <v>0.414987560552885</v>
      </c>
      <c r="G8" s="6"/>
      <c r="H8" s="6">
        <v>31.6466913264925</v>
      </c>
      <c r="I8" s="6">
        <v>64.8423557503776</v>
      </c>
      <c r="J8" s="6">
        <v>87.4830628738995</v>
      </c>
      <c r="K8" s="6">
        <v>113.846295699342</v>
      </c>
      <c r="L8" s="6">
        <v>174.701977250407</v>
      </c>
      <c r="M8" s="6"/>
      <c r="N8" s="6">
        <v>30.8160863019189</v>
      </c>
      <c r="O8" s="6">
        <v>55.2198332221382</v>
      </c>
      <c r="P8" s="6">
        <v>87.4830628738995</v>
      </c>
      <c r="Q8" s="6">
        <v>127.926742879322</v>
      </c>
      <c r="R8" s="6">
        <v>176.825266528403</v>
      </c>
      <c r="S8" s="6">
        <f t="shared" si="0"/>
        <v>0</v>
      </c>
      <c r="T8" s="16">
        <f t="shared" si="1"/>
        <v>-5.275547505369608</v>
      </c>
      <c r="U8">
        <f t="shared" si="2"/>
        <v>0</v>
      </c>
      <c r="V8">
        <f t="shared" si="3"/>
        <v>0</v>
      </c>
      <c r="W8" s="12">
        <f>+'CCCR Calculator'!$E$7</f>
        <v>0</v>
      </c>
      <c r="Y8">
        <v>6</v>
      </c>
      <c r="Z8" s="13" t="s">
        <v>150</v>
      </c>
    </row>
    <row r="9" spans="1:26" ht="14.25">
      <c r="A9" s="18">
        <v>2</v>
      </c>
      <c r="B9" s="3" t="s">
        <v>24</v>
      </c>
      <c r="C9" s="9">
        <v>15</v>
      </c>
      <c r="D9" s="6">
        <v>0.45676980101346</v>
      </c>
      <c r="E9" s="6">
        <v>92.5994643975625</v>
      </c>
      <c r="F9" s="6">
        <v>0.4112611995741</v>
      </c>
      <c r="G9" s="6"/>
      <c r="H9" s="6">
        <v>33.8880329561179</v>
      </c>
      <c r="I9" s="6">
        <v>68.8325762416559</v>
      </c>
      <c r="J9" s="6">
        <v>92.5994643975625</v>
      </c>
      <c r="K9" s="6">
        <v>120.236158171405</v>
      </c>
      <c r="L9" s="6">
        <v>183.936033806328</v>
      </c>
      <c r="M9" s="6"/>
      <c r="N9" s="6">
        <v>33.011151963642</v>
      </c>
      <c r="O9" s="6">
        <v>58.7184171252026</v>
      </c>
      <c r="P9" s="6">
        <v>92.5994643975625</v>
      </c>
      <c r="Q9" s="6">
        <v>134.984656343553</v>
      </c>
      <c r="R9" s="6">
        <v>186.156832116959</v>
      </c>
      <c r="S9" s="6">
        <f t="shared" si="0"/>
        <v>0</v>
      </c>
      <c r="T9" s="16">
        <f t="shared" si="1"/>
        <v>-5.323348256780376</v>
      </c>
      <c r="U9">
        <f t="shared" si="2"/>
        <v>0</v>
      </c>
      <c r="V9">
        <f t="shared" si="3"/>
        <v>0</v>
      </c>
      <c r="W9" s="12">
        <f>+'CCCR Calculator'!$E$7</f>
        <v>0</v>
      </c>
      <c r="Y9">
        <v>7</v>
      </c>
      <c r="Z9" s="13" t="s">
        <v>151</v>
      </c>
    </row>
    <row r="10" spans="1:26" ht="14.25">
      <c r="A10" s="18">
        <v>2.5</v>
      </c>
      <c r="B10" s="3" t="s">
        <v>25</v>
      </c>
      <c r="C10" s="9">
        <v>9</v>
      </c>
      <c r="D10" s="6">
        <v>0.45676980101346</v>
      </c>
      <c r="E10" s="6">
        <v>98.1954097582589</v>
      </c>
      <c r="F10" s="6">
        <v>0.407538602253179</v>
      </c>
      <c r="G10" s="6"/>
      <c r="H10" s="6">
        <v>36.3522315563167</v>
      </c>
      <c r="I10" s="6">
        <v>73.2022748566591</v>
      </c>
      <c r="J10" s="6">
        <v>98.1954097582589</v>
      </c>
      <c r="K10" s="6">
        <v>127.218270553814</v>
      </c>
      <c r="L10" s="6">
        <v>194.012953232758</v>
      </c>
      <c r="M10" s="6"/>
      <c r="N10" s="6">
        <v>35.4248986426527</v>
      </c>
      <c r="O10" s="6">
        <v>62.5526368044962</v>
      </c>
      <c r="P10" s="6">
        <v>98.1954097582589</v>
      </c>
      <c r="Q10" s="6">
        <v>142.693802364262</v>
      </c>
      <c r="R10" s="6">
        <v>196.339832283571</v>
      </c>
      <c r="S10" s="6">
        <f t="shared" si="0"/>
        <v>0</v>
      </c>
      <c r="T10" s="16">
        <f t="shared" si="1"/>
        <v>-5.371973544911263</v>
      </c>
      <c r="U10">
        <f t="shared" si="2"/>
        <v>0</v>
      </c>
      <c r="V10">
        <f t="shared" si="3"/>
        <v>0</v>
      </c>
      <c r="W10" s="12">
        <f>+'CCCR Calculator'!$E$7</f>
        <v>0</v>
      </c>
      <c r="Y10">
        <v>8</v>
      </c>
      <c r="Z10" s="13" t="s">
        <v>152</v>
      </c>
    </row>
    <row r="11" spans="1:26" ht="14.25">
      <c r="A11" s="18">
        <v>3</v>
      </c>
      <c r="B11" s="3" t="s">
        <v>26</v>
      </c>
      <c r="C11" s="9">
        <v>16</v>
      </c>
      <c r="D11" s="6">
        <v>0.45676980101346</v>
      </c>
      <c r="E11" s="6">
        <v>104.035759493993</v>
      </c>
      <c r="F11" s="6">
        <v>0.403820848757307</v>
      </c>
      <c r="G11" s="6"/>
      <c r="H11" s="6">
        <v>38.9575735944377</v>
      </c>
      <c r="I11" s="6">
        <v>77.7786888521315</v>
      </c>
      <c r="J11" s="6">
        <v>104.035759493993</v>
      </c>
      <c r="K11" s="6">
        <v>134.484707141724</v>
      </c>
      <c r="L11" s="6">
        <v>204.456413331009</v>
      </c>
      <c r="M11" s="6"/>
      <c r="N11" s="6">
        <v>37.9778802453729</v>
      </c>
      <c r="O11" s="6">
        <v>66.5761867145829</v>
      </c>
      <c r="P11" s="6">
        <v>104.035759493993</v>
      </c>
      <c r="Q11" s="6">
        <v>150.707332080365</v>
      </c>
      <c r="R11" s="6">
        <v>206.892062584525</v>
      </c>
      <c r="S11" s="6">
        <f t="shared" si="0"/>
        <v>0</v>
      </c>
      <c r="T11" s="16">
        <f t="shared" si="1"/>
        <v>-5.421430311414988</v>
      </c>
      <c r="U11">
        <f t="shared" si="2"/>
        <v>0</v>
      </c>
      <c r="V11">
        <f t="shared" si="3"/>
        <v>0</v>
      </c>
      <c r="W11" s="12">
        <f>+'CCCR Calculator'!$E$7</f>
        <v>0</v>
      </c>
      <c r="Y11">
        <v>9</v>
      </c>
      <c r="Z11" s="13" t="s">
        <v>153</v>
      </c>
    </row>
    <row r="12" spans="1:26" ht="14.25">
      <c r="A12" s="18">
        <v>3.5</v>
      </c>
      <c r="B12" s="3" t="s">
        <v>27</v>
      </c>
      <c r="C12" s="9">
        <v>7</v>
      </c>
      <c r="D12" s="6">
        <v>0.45676980101346</v>
      </c>
      <c r="E12" s="6">
        <v>109.896828739952</v>
      </c>
      <c r="F12" s="6">
        <v>0.400109051544577</v>
      </c>
      <c r="G12" s="6"/>
      <c r="H12" s="6">
        <v>41.6226808756128</v>
      </c>
      <c r="I12" s="6">
        <v>82.3956158178573</v>
      </c>
      <c r="J12" s="6">
        <v>109.896828739952</v>
      </c>
      <c r="K12" s="6">
        <v>141.745064378089</v>
      </c>
      <c r="L12" s="6">
        <v>214.822548001745</v>
      </c>
      <c r="M12" s="6"/>
      <c r="N12" s="6">
        <v>40.590854771351</v>
      </c>
      <c r="O12" s="6">
        <v>70.6473680409795</v>
      </c>
      <c r="P12" s="6">
        <v>109.896828739952</v>
      </c>
      <c r="Q12" s="6">
        <v>158.699277086932</v>
      </c>
      <c r="R12" s="6">
        <v>217.364312517765</v>
      </c>
      <c r="S12" s="6">
        <f t="shared" si="0"/>
        <v>0</v>
      </c>
      <c r="T12" s="16">
        <f t="shared" si="1"/>
        <v>-5.47172472450371</v>
      </c>
      <c r="U12">
        <f t="shared" si="2"/>
        <v>0</v>
      </c>
      <c r="V12">
        <f t="shared" si="3"/>
        <v>0</v>
      </c>
      <c r="W12" s="12">
        <f>+'CCCR Calculator'!$E$7</f>
        <v>0</v>
      </c>
      <c r="Y12">
        <v>10</v>
      </c>
      <c r="Z12" s="13" t="s">
        <v>154</v>
      </c>
    </row>
    <row r="13" spans="1:26" ht="14.25">
      <c r="A13" s="18">
        <v>4</v>
      </c>
      <c r="B13" s="3" t="s">
        <v>28</v>
      </c>
      <c r="C13" s="9">
        <v>17</v>
      </c>
      <c r="D13" s="6">
        <v>0.45676980101346</v>
      </c>
      <c r="E13" s="6">
        <v>115.726327344703</v>
      </c>
      <c r="F13" s="6">
        <v>0.396404806240753</v>
      </c>
      <c r="G13" s="6"/>
      <c r="H13" s="6">
        <v>44.3279081887806</v>
      </c>
      <c r="I13" s="6">
        <v>87.0137618374077</v>
      </c>
      <c r="J13" s="6">
        <v>115.726327344703</v>
      </c>
      <c r="K13" s="6">
        <v>148.932152897188</v>
      </c>
      <c r="L13" s="6">
        <v>225.010370152578</v>
      </c>
      <c r="M13" s="6"/>
      <c r="N13" s="6">
        <v>43.244683728113</v>
      </c>
      <c r="O13" s="6">
        <v>74.7324899587915</v>
      </c>
      <c r="P13" s="6">
        <v>115.726327344703</v>
      </c>
      <c r="Q13" s="6">
        <v>166.594565642799</v>
      </c>
      <c r="R13" s="6">
        <v>227.654426606974</v>
      </c>
      <c r="S13" s="6">
        <f t="shared" si="0"/>
        <v>0</v>
      </c>
      <c r="T13" s="16">
        <f t="shared" si="1"/>
        <v>-5.5228558164972075</v>
      </c>
      <c r="U13">
        <f t="shared" si="2"/>
        <v>0</v>
      </c>
      <c r="V13">
        <f t="shared" si="3"/>
        <v>0</v>
      </c>
      <c r="W13" s="12">
        <f>+'CCCR Calculator'!$E$7</f>
        <v>0</v>
      </c>
      <c r="Y13">
        <v>11</v>
      </c>
      <c r="Z13" s="13" t="s">
        <v>155</v>
      </c>
    </row>
    <row r="14" spans="1:26" ht="14.25">
      <c r="A14" s="18">
        <v>4.5</v>
      </c>
      <c r="B14" s="3" t="s">
        <v>29</v>
      </c>
      <c r="C14" s="9">
        <v>15</v>
      </c>
      <c r="D14" s="6">
        <v>0.45676980101346</v>
      </c>
      <c r="E14" s="6">
        <v>121.603905146568</v>
      </c>
      <c r="F14" s="6">
        <v>0.392710080415022</v>
      </c>
      <c r="G14" s="6"/>
      <c r="H14" s="6">
        <v>47.1037133679147</v>
      </c>
      <c r="I14" s="6">
        <v>91.6928237280688</v>
      </c>
      <c r="J14" s="6">
        <v>121.603905146568</v>
      </c>
      <c r="K14" s="6">
        <v>156.148865953321</v>
      </c>
      <c r="L14" s="6">
        <v>235.176457788938</v>
      </c>
      <c r="M14" s="6"/>
      <c r="N14" s="6">
        <v>45.9690935440511</v>
      </c>
      <c r="O14" s="6">
        <v>78.8827717417224</v>
      </c>
      <c r="P14" s="6">
        <v>121.603905146568</v>
      </c>
      <c r="Q14" s="6">
        <v>174.508508837465</v>
      </c>
      <c r="R14" s="6">
        <v>237.92085657686</v>
      </c>
      <c r="S14" s="6">
        <f t="shared" si="0"/>
        <v>0</v>
      </c>
      <c r="T14" s="16">
        <f t="shared" si="1"/>
        <v>-5.574816382407398</v>
      </c>
      <c r="U14">
        <f t="shared" si="2"/>
        <v>0</v>
      </c>
      <c r="V14">
        <f t="shared" si="3"/>
        <v>0</v>
      </c>
      <c r="W14" s="12">
        <f>+'CCCR Calculator'!$E$7</f>
        <v>0</v>
      </c>
      <c r="Y14">
        <v>12</v>
      </c>
      <c r="Z14" s="13" t="s">
        <v>156</v>
      </c>
    </row>
    <row r="15" spans="1:26" ht="14.25">
      <c r="A15" s="18">
        <v>5</v>
      </c>
      <c r="B15" s="3" t="s">
        <v>30</v>
      </c>
      <c r="C15" s="9">
        <v>16</v>
      </c>
      <c r="D15" s="6">
        <v>0.45676980101346</v>
      </c>
      <c r="E15" s="6">
        <v>127.612605938592</v>
      </c>
      <c r="F15" s="6">
        <v>0.38902685120425</v>
      </c>
      <c r="G15" s="6"/>
      <c r="H15" s="6">
        <v>49.9831935381444</v>
      </c>
      <c r="I15" s="6">
        <v>96.4957160616646</v>
      </c>
      <c r="J15" s="6">
        <v>127.612605938592</v>
      </c>
      <c r="K15" s="6">
        <v>163.501571954103</v>
      </c>
      <c r="L15" s="6">
        <v>245.480739630053</v>
      </c>
      <c r="M15" s="6"/>
      <c r="N15" s="6">
        <v>48.7964272071904</v>
      </c>
      <c r="O15" s="6">
        <v>83.1525329593184</v>
      </c>
      <c r="P15" s="6">
        <v>127.612605938592</v>
      </c>
      <c r="Q15" s="6">
        <v>182.559896724157</v>
      </c>
      <c r="R15" s="6">
        <v>248.325394884285</v>
      </c>
      <c r="S15" s="6">
        <f t="shared" si="0"/>
        <v>0</v>
      </c>
      <c r="T15" s="16">
        <f t="shared" si="1"/>
        <v>-5.627597640258395</v>
      </c>
      <c r="U15">
        <f t="shared" si="2"/>
        <v>0</v>
      </c>
      <c r="V15">
        <f t="shared" si="3"/>
        <v>0</v>
      </c>
      <c r="W15" s="12">
        <f>+'CCCR Calculator'!$E$7</f>
        <v>0</v>
      </c>
      <c r="Y15">
        <v>13</v>
      </c>
      <c r="Z15" s="13" t="s">
        <v>157</v>
      </c>
    </row>
    <row r="16" spans="1:26" ht="14.25">
      <c r="A16" s="18">
        <v>5.5</v>
      </c>
      <c r="B16" s="3" t="s">
        <v>31</v>
      </c>
      <c r="C16" s="9">
        <v>19</v>
      </c>
      <c r="D16" s="6">
        <v>0.45676980101346</v>
      </c>
      <c r="E16" s="6">
        <v>133.835473513819</v>
      </c>
      <c r="F16" s="6">
        <v>0.385357095745303</v>
      </c>
      <c r="G16" s="6"/>
      <c r="H16" s="6">
        <v>53.0008230539197</v>
      </c>
      <c r="I16" s="6">
        <v>101.486030802943</v>
      </c>
      <c r="J16" s="6">
        <v>133.835473513819</v>
      </c>
      <c r="K16" s="6">
        <v>171.09573713938</v>
      </c>
      <c r="L16" s="6">
        <v>256.079874768389</v>
      </c>
      <c r="M16" s="6"/>
      <c r="N16" s="6">
        <v>51.760414865883</v>
      </c>
      <c r="O16" s="6">
        <v>87.5970194931545</v>
      </c>
      <c r="P16" s="6">
        <v>133.835473513819</v>
      </c>
      <c r="Q16" s="6">
        <v>190.866099192596</v>
      </c>
      <c r="R16" s="6">
        <v>259.02647660861</v>
      </c>
      <c r="S16" s="6">
        <f t="shared" si="0"/>
        <v>0</v>
      </c>
      <c r="T16" s="16">
        <f t="shared" si="1"/>
        <v>-5.681189250193989</v>
      </c>
      <c r="U16">
        <f t="shared" si="2"/>
        <v>0</v>
      </c>
      <c r="V16">
        <f t="shared" si="3"/>
        <v>0</v>
      </c>
      <c r="W16" s="12">
        <f>+'CCCR Calculator'!$E$7</f>
        <v>0</v>
      </c>
      <c r="Y16">
        <v>14</v>
      </c>
      <c r="Z16" s="13" t="s">
        <v>6</v>
      </c>
    </row>
    <row r="17" spans="1:26" ht="14.25">
      <c r="A17" s="18">
        <v>6</v>
      </c>
      <c r="B17" s="3" t="s">
        <v>32</v>
      </c>
      <c r="C17" s="9">
        <v>46</v>
      </c>
      <c r="D17" s="6">
        <v>0.45676980101346</v>
      </c>
      <c r="E17" s="6">
        <v>140.355551665292</v>
      </c>
      <c r="F17" s="6">
        <v>0.381702791175046</v>
      </c>
      <c r="G17" s="6"/>
      <c r="H17" s="6">
        <v>56.1924569064022</v>
      </c>
      <c r="I17" s="6">
        <v>106.728031785771</v>
      </c>
      <c r="J17" s="6">
        <v>140.355551665292</v>
      </c>
      <c r="K17" s="6">
        <v>179.035938793371</v>
      </c>
      <c r="L17" s="6">
        <v>267.127313745284</v>
      </c>
      <c r="M17" s="6"/>
      <c r="N17" s="6">
        <v>54.8961778874819</v>
      </c>
      <c r="O17" s="6">
        <v>92.2723979593738</v>
      </c>
      <c r="P17" s="6">
        <v>140.355551665292</v>
      </c>
      <c r="Q17" s="6">
        <v>199.543088428671</v>
      </c>
      <c r="R17" s="6">
        <v>270.179242514937</v>
      </c>
      <c r="S17" s="6">
        <f t="shared" si="0"/>
        <v>0</v>
      </c>
      <c r="T17" s="16">
        <f t="shared" si="1"/>
        <v>-5.735579200494243</v>
      </c>
      <c r="U17">
        <f t="shared" si="2"/>
        <v>0</v>
      </c>
      <c r="V17">
        <f t="shared" si="3"/>
        <v>0</v>
      </c>
      <c r="W17" s="12">
        <f>+'CCCR Calculator'!$E$7</f>
        <v>0</v>
      </c>
      <c r="Y17">
        <v>15</v>
      </c>
      <c r="Z17" s="13" t="s">
        <v>158</v>
      </c>
    </row>
    <row r="18" spans="1:26" ht="14.25">
      <c r="A18" s="18">
        <v>6.5</v>
      </c>
      <c r="B18" s="3" t="s">
        <v>33</v>
      </c>
      <c r="C18" s="9">
        <v>41</v>
      </c>
      <c r="D18" s="6">
        <v>0.45676980101346</v>
      </c>
      <c r="E18" s="6">
        <v>147.321225595994</v>
      </c>
      <c r="F18" s="6">
        <v>0.37806597353974</v>
      </c>
      <c r="G18" s="6"/>
      <c r="H18" s="6">
        <v>59.6217633256617</v>
      </c>
      <c r="I18" s="6">
        <v>112.336466773317</v>
      </c>
      <c r="J18" s="6">
        <v>147.321225595994</v>
      </c>
      <c r="K18" s="6">
        <v>187.509053503064</v>
      </c>
      <c r="L18" s="6">
        <v>278.897091401082</v>
      </c>
      <c r="M18" s="6"/>
      <c r="N18" s="6">
        <v>58.2660606864713</v>
      </c>
      <c r="O18" s="6">
        <v>97.2788865621588</v>
      </c>
      <c r="P18" s="6">
        <v>147.321225595994</v>
      </c>
      <c r="Q18" s="6">
        <v>208.798083915206</v>
      </c>
      <c r="R18" s="6">
        <v>282.060737921676</v>
      </c>
      <c r="S18" s="6">
        <f t="shared" si="0"/>
        <v>0</v>
      </c>
      <c r="T18" s="16">
        <f t="shared" si="1"/>
        <v>-5.790752786706596</v>
      </c>
      <c r="U18">
        <f t="shared" si="2"/>
        <v>0</v>
      </c>
      <c r="V18">
        <f t="shared" si="3"/>
        <v>0</v>
      </c>
      <c r="W18" s="12">
        <f>+'CCCR Calculator'!$E$7</f>
        <v>0</v>
      </c>
      <c r="Y18">
        <v>16</v>
      </c>
      <c r="Z18" s="13" t="s">
        <v>159</v>
      </c>
    </row>
    <row r="19" spans="1:26" ht="14.25">
      <c r="A19" s="18">
        <v>7</v>
      </c>
      <c r="B19" s="3" t="s">
        <v>34</v>
      </c>
      <c r="C19" s="9">
        <v>62</v>
      </c>
      <c r="D19" s="6">
        <v>0.45676980101346</v>
      </c>
      <c r="E19" s="6">
        <v>155.033274137528</v>
      </c>
      <c r="F19" s="6">
        <v>0.374448702832262</v>
      </c>
      <c r="G19" s="6"/>
      <c r="H19" s="6">
        <v>63.4172520733676</v>
      </c>
      <c r="I19" s="6">
        <v>118.543811405553</v>
      </c>
      <c r="J19" s="6">
        <v>155.033274137528</v>
      </c>
      <c r="K19" s="6">
        <v>196.893921815903</v>
      </c>
      <c r="L19" s="6">
        <v>291.944552792867</v>
      </c>
      <c r="M19" s="6"/>
      <c r="N19" s="6">
        <v>61.9958726205468</v>
      </c>
      <c r="O19" s="6">
        <v>102.819424604812</v>
      </c>
      <c r="P19" s="6">
        <v>155.033274137528</v>
      </c>
      <c r="Q19" s="6">
        <v>219.051150048991</v>
      </c>
      <c r="R19" s="6">
        <v>295.23239965482</v>
      </c>
      <c r="S19" s="6">
        <f t="shared" si="0"/>
        <v>0</v>
      </c>
      <c r="T19" s="16">
        <f t="shared" si="1"/>
        <v>-5.846692946923905</v>
      </c>
      <c r="U19">
        <f t="shared" si="2"/>
        <v>0</v>
      </c>
      <c r="V19">
        <f t="shared" si="3"/>
        <v>0</v>
      </c>
      <c r="W19" s="12">
        <f>+'CCCR Calculator'!$E$7</f>
        <v>0</v>
      </c>
      <c r="Y19">
        <v>17</v>
      </c>
      <c r="Z19" s="13" t="s">
        <v>160</v>
      </c>
    </row>
    <row r="20" spans="1:26" ht="14.25">
      <c r="A20" s="18">
        <v>7.5</v>
      </c>
      <c r="B20" s="3" t="s">
        <v>35</v>
      </c>
      <c r="C20" s="9">
        <v>48</v>
      </c>
      <c r="D20" s="6">
        <v>0.45676980101346</v>
      </c>
      <c r="E20" s="6">
        <v>163.666595852639</v>
      </c>
      <c r="F20" s="6">
        <v>0.370852528254636</v>
      </c>
      <c r="G20" s="6"/>
      <c r="H20" s="6">
        <v>67.6606418376983</v>
      </c>
      <c r="I20" s="6">
        <v>125.488538657635</v>
      </c>
      <c r="J20" s="6">
        <v>163.666595852639</v>
      </c>
      <c r="K20" s="6">
        <v>207.406569797579</v>
      </c>
      <c r="L20" s="6">
        <v>306.577438313046</v>
      </c>
      <c r="M20" s="6"/>
      <c r="N20" s="6">
        <v>66.1658253850259</v>
      </c>
      <c r="O20" s="6">
        <v>109.016560136435</v>
      </c>
      <c r="P20" s="6">
        <v>163.666595852639</v>
      </c>
      <c r="Q20" s="6">
        <v>230.5398695419</v>
      </c>
      <c r="R20" s="6">
        <v>310.005109975462</v>
      </c>
      <c r="S20" s="6">
        <f t="shared" si="0"/>
        <v>0</v>
      </c>
      <c r="T20" s="16">
        <f t="shared" si="1"/>
        <v>-5.903388606079493</v>
      </c>
      <c r="U20">
        <f t="shared" si="2"/>
        <v>0</v>
      </c>
      <c r="V20">
        <f t="shared" si="3"/>
        <v>0</v>
      </c>
      <c r="W20" s="12">
        <f>+'CCCR Calculator'!$E$7</f>
        <v>0</v>
      </c>
      <c r="Y20">
        <v>18</v>
      </c>
      <c r="Z20" s="13" t="s">
        <v>161</v>
      </c>
    </row>
    <row r="21" spans="1:26" ht="14.25">
      <c r="A21" s="18">
        <v>8</v>
      </c>
      <c r="B21" s="3" t="s">
        <v>36</v>
      </c>
      <c r="C21" s="9">
        <v>71</v>
      </c>
      <c r="D21" s="6">
        <v>0.45676980101346</v>
      </c>
      <c r="E21" s="6">
        <v>173.378023031927</v>
      </c>
      <c r="F21" s="6">
        <v>0.367278686634118</v>
      </c>
      <c r="G21" s="6"/>
      <c r="H21" s="6">
        <v>72.4291294102263</v>
      </c>
      <c r="I21" s="6">
        <v>133.296651418353</v>
      </c>
      <c r="J21" s="6">
        <v>173.378023031927</v>
      </c>
      <c r="K21" s="6">
        <v>219.238343400818</v>
      </c>
      <c r="L21" s="6">
        <v>323.063299043555</v>
      </c>
      <c r="M21" s="6"/>
      <c r="N21" s="6">
        <v>70.851800907791</v>
      </c>
      <c r="O21" s="6">
        <v>115.982715694533</v>
      </c>
      <c r="P21" s="6">
        <v>173.378023031927</v>
      </c>
      <c r="Q21" s="6">
        <v>243.473581747594</v>
      </c>
      <c r="R21" s="6">
        <v>326.649016369756</v>
      </c>
      <c r="S21" s="6">
        <f t="shared" si="0"/>
        <v>0</v>
      </c>
      <c r="T21" s="16">
        <f t="shared" si="1"/>
        <v>-5.96083211334055</v>
      </c>
      <c r="U21">
        <f t="shared" si="2"/>
        <v>0</v>
      </c>
      <c r="V21">
        <f t="shared" si="3"/>
        <v>0</v>
      </c>
      <c r="W21" s="12">
        <f>+'CCCR Calculator'!$E$7</f>
        <v>0</v>
      </c>
      <c r="Y21">
        <v>19</v>
      </c>
      <c r="Z21" s="13" t="s">
        <v>162</v>
      </c>
    </row>
    <row r="22" spans="1:26" ht="14.25">
      <c r="A22" s="18">
        <v>8.5</v>
      </c>
      <c r="B22" s="3" t="s">
        <v>37</v>
      </c>
      <c r="C22" s="9">
        <v>25</v>
      </c>
      <c r="D22" s="6">
        <v>0.45676980101346</v>
      </c>
      <c r="E22" s="6">
        <v>184.201272215403</v>
      </c>
      <c r="F22" s="6">
        <v>0.363728066435379</v>
      </c>
      <c r="G22" s="6"/>
      <c r="H22" s="6">
        <v>77.7506598591478</v>
      </c>
      <c r="I22" s="6">
        <v>142.000499746458</v>
      </c>
      <c r="J22" s="6">
        <v>184.201272215403</v>
      </c>
      <c r="K22" s="6">
        <v>232.423631761048</v>
      </c>
      <c r="L22" s="6">
        <v>341.435785254729</v>
      </c>
      <c r="M22" s="6"/>
      <c r="N22" s="6">
        <v>76.0815713894893</v>
      </c>
      <c r="O22" s="6">
        <v>123.749343003672</v>
      </c>
      <c r="P22" s="6">
        <v>184.201272215403</v>
      </c>
      <c r="Q22" s="6">
        <v>257.886743661709</v>
      </c>
      <c r="R22" s="6">
        <v>345.197702117551</v>
      </c>
      <c r="S22" s="6">
        <f t="shared" si="0"/>
        <v>0</v>
      </c>
      <c r="T22" s="16">
        <f t="shared" si="1"/>
        <v>-6.019020229287547</v>
      </c>
      <c r="U22">
        <f t="shared" si="2"/>
        <v>0</v>
      </c>
      <c r="V22">
        <f t="shared" si="3"/>
        <v>0</v>
      </c>
      <c r="W22" s="12">
        <f>+'CCCR Calculator'!$E$7</f>
        <v>0</v>
      </c>
      <c r="Y22">
        <v>20</v>
      </c>
      <c r="Z22" s="13" t="s">
        <v>163</v>
      </c>
    </row>
    <row r="23" spans="1:26" ht="14.25">
      <c r="A23" s="18">
        <v>9</v>
      </c>
      <c r="B23" s="3" t="s">
        <v>38</v>
      </c>
      <c r="C23" s="9">
        <v>46</v>
      </c>
      <c r="D23" s="6">
        <v>0.45676980101346</v>
      </c>
      <c r="E23" s="6">
        <v>196.126656303978</v>
      </c>
      <c r="F23" s="6">
        <v>0.360201420515726</v>
      </c>
      <c r="G23" s="6"/>
      <c r="H23" s="6">
        <v>83.6351957998694</v>
      </c>
      <c r="I23" s="6">
        <v>151.59908630296</v>
      </c>
      <c r="J23" s="6">
        <v>196.126656303978</v>
      </c>
      <c r="K23" s="6">
        <v>246.941951261945</v>
      </c>
      <c r="L23" s="6">
        <v>361.647805386294</v>
      </c>
      <c r="M23" s="6"/>
      <c r="N23" s="6">
        <v>81.8653270292413</v>
      </c>
      <c r="O23" s="6">
        <v>132.318902946905</v>
      </c>
      <c r="P23" s="6">
        <v>196.126656303978</v>
      </c>
      <c r="Q23" s="6">
        <v>273.752890744648</v>
      </c>
      <c r="R23" s="6">
        <v>365.603117041955</v>
      </c>
      <c r="S23" s="6">
        <f t="shared" si="0"/>
        <v>0</v>
      </c>
      <c r="T23" s="16">
        <f t="shared" si="1"/>
        <v>-6.077951016127682</v>
      </c>
      <c r="U23">
        <f t="shared" si="2"/>
        <v>0</v>
      </c>
      <c r="V23">
        <f t="shared" si="3"/>
        <v>0</v>
      </c>
      <c r="W23" s="12">
        <f>+'CCCR Calculator'!$E$7</f>
        <v>0</v>
      </c>
      <c r="Y23">
        <v>21</v>
      </c>
      <c r="Z23" s="13" t="s">
        <v>164</v>
      </c>
    </row>
    <row r="24" spans="1:26" ht="14.25">
      <c r="A24" s="18">
        <v>9.5</v>
      </c>
      <c r="B24" s="3" t="s">
        <v>39</v>
      </c>
      <c r="C24" s="9">
        <v>17</v>
      </c>
      <c r="D24" s="6">
        <v>0.45676980101346</v>
      </c>
      <c r="E24" s="6">
        <v>209.068326260612</v>
      </c>
      <c r="F24" s="6">
        <v>0.356699372372329</v>
      </c>
      <c r="G24" s="6"/>
      <c r="H24" s="6">
        <v>90.059656233703</v>
      </c>
      <c r="I24" s="6">
        <v>162.032226236952</v>
      </c>
      <c r="J24" s="6">
        <v>209.068326260612</v>
      </c>
      <c r="K24" s="6">
        <v>262.677376327185</v>
      </c>
      <c r="L24" s="6">
        <v>383.51353995474</v>
      </c>
      <c r="M24" s="6"/>
      <c r="N24" s="6">
        <v>88.1809010508218</v>
      </c>
      <c r="O24" s="6">
        <v>141.642050047122</v>
      </c>
      <c r="P24" s="6">
        <v>209.068326260612</v>
      </c>
      <c r="Q24" s="6">
        <v>290.93997384525</v>
      </c>
      <c r="R24" s="6">
        <v>387.676994799776</v>
      </c>
      <c r="S24" s="6">
        <f t="shared" si="0"/>
        <v>0</v>
      </c>
      <c r="T24" s="16">
        <f t="shared" si="1"/>
        <v>-6.137623891160022</v>
      </c>
      <c r="U24">
        <f t="shared" si="2"/>
        <v>0</v>
      </c>
      <c r="V24">
        <f t="shared" si="3"/>
        <v>0</v>
      </c>
      <c r="W24" s="12">
        <f>+'CCCR Calculator'!$E$7</f>
        <v>0</v>
      </c>
      <c r="Y24">
        <v>22</v>
      </c>
      <c r="Z24" s="13" t="s">
        <v>165</v>
      </c>
    </row>
    <row r="25" spans="1:26" ht="14.25">
      <c r="A25" s="18">
        <v>10</v>
      </c>
      <c r="B25" s="3" t="s">
        <v>40</v>
      </c>
      <c r="C25" s="9">
        <v>62</v>
      </c>
      <c r="D25" s="6">
        <v>0.45676980101346</v>
      </c>
      <c r="E25" s="6">
        <v>222.813007596965</v>
      </c>
      <c r="F25" s="6">
        <v>0.353222524957529</v>
      </c>
      <c r="G25" s="6"/>
      <c r="H25" s="6">
        <v>96.9439316326721</v>
      </c>
      <c r="I25" s="6">
        <v>173.139920681762</v>
      </c>
      <c r="J25" s="6">
        <v>222.813007596965</v>
      </c>
      <c r="K25" s="6">
        <v>279.35529239947</v>
      </c>
      <c r="L25" s="6">
        <v>406.618540539877</v>
      </c>
      <c r="M25" s="6"/>
      <c r="N25" s="6">
        <v>94.9502283183937</v>
      </c>
      <c r="O25" s="6">
        <v>151.581665452271</v>
      </c>
      <c r="P25" s="6">
        <v>222.813007596965</v>
      </c>
      <c r="Q25" s="6">
        <v>309.140839888864</v>
      </c>
      <c r="R25" s="6">
        <v>411.000040079215</v>
      </c>
      <c r="S25" s="6">
        <f t="shared" si="0"/>
        <v>0</v>
      </c>
      <c r="T25" s="16">
        <f t="shared" si="1"/>
        <v>-6.198037880221338</v>
      </c>
      <c r="U25">
        <f t="shared" si="2"/>
        <v>0</v>
      </c>
      <c r="V25">
        <f t="shared" si="3"/>
        <v>0</v>
      </c>
      <c r="W25" s="12">
        <f>+'CCCR Calculator'!$E$7</f>
        <v>0</v>
      </c>
      <c r="Y25">
        <v>23</v>
      </c>
      <c r="Z25" s="13" t="s">
        <v>166</v>
      </c>
    </row>
    <row r="26" spans="1:26" ht="14.25">
      <c r="A26" s="18">
        <v>10.5</v>
      </c>
      <c r="B26" s="3" t="s">
        <v>41</v>
      </c>
      <c r="C26" s="9">
        <v>46</v>
      </c>
      <c r="D26" s="6">
        <v>0.45676980101346</v>
      </c>
      <c r="E26" s="6">
        <v>237.105119128784</v>
      </c>
      <c r="F26" s="6">
        <v>0.349771604991571</v>
      </c>
      <c r="G26" s="6"/>
      <c r="H26" s="6">
        <v>104.185488218981</v>
      </c>
      <c r="I26" s="6">
        <v>184.727364769018</v>
      </c>
      <c r="J26" s="6">
        <v>237.105119128784</v>
      </c>
      <c r="K26" s="6">
        <v>296.650576788393</v>
      </c>
      <c r="L26" s="6">
        <v>430.480252573997</v>
      </c>
      <c r="M26" s="6"/>
      <c r="N26" s="6">
        <v>102.07316519142</v>
      </c>
      <c r="O26" s="6">
        <v>161.969195695551</v>
      </c>
      <c r="P26" s="6">
        <v>237.105119128784</v>
      </c>
      <c r="Q26" s="6">
        <v>327.993616719227</v>
      </c>
      <c r="R26" s="6">
        <v>435.084261470156</v>
      </c>
      <c r="S26" s="6">
        <f t="shared" si="0"/>
        <v>0</v>
      </c>
      <c r="T26" s="16">
        <f t="shared" si="1"/>
        <v>-6.259189021038315</v>
      </c>
      <c r="U26">
        <f t="shared" si="2"/>
        <v>0</v>
      </c>
      <c r="V26">
        <f t="shared" si="3"/>
        <v>0</v>
      </c>
      <c r="W26" s="12">
        <f>+'CCCR Calculator'!$E$7</f>
        <v>0</v>
      </c>
      <c r="Y26">
        <v>24</v>
      </c>
      <c r="Z26" s="13" t="s">
        <v>167</v>
      </c>
    </row>
    <row r="27" spans="1:26" ht="14.25">
      <c r="A27" s="18">
        <v>11</v>
      </c>
      <c r="B27" s="3" t="s">
        <v>42</v>
      </c>
      <c r="C27" s="9">
        <v>99</v>
      </c>
      <c r="D27" s="6">
        <v>0.45676980101346</v>
      </c>
      <c r="E27" s="6">
        <v>251.56947611432</v>
      </c>
      <c r="F27" s="6">
        <v>0.346347543749509</v>
      </c>
      <c r="G27" s="6"/>
      <c r="H27" s="6">
        <v>111.624129914619</v>
      </c>
      <c r="I27" s="6">
        <v>196.504148404538</v>
      </c>
      <c r="J27" s="6">
        <v>251.56947611432</v>
      </c>
      <c r="K27" s="6">
        <v>314.091619716601</v>
      </c>
      <c r="L27" s="6">
        <v>454.410234205173</v>
      </c>
      <c r="M27" s="6"/>
      <c r="N27" s="6">
        <v>109.392926671936</v>
      </c>
      <c r="O27" s="6">
        <v>172.551047096788</v>
      </c>
      <c r="P27" s="6">
        <v>251.56947611432</v>
      </c>
      <c r="Q27" s="6">
        <v>346.975924129052</v>
      </c>
      <c r="R27" s="6">
        <v>459.233755679327</v>
      </c>
      <c r="S27" s="6">
        <f t="shared" si="0"/>
        <v>0</v>
      </c>
      <c r="T27" s="16">
        <f t="shared" si="1"/>
        <v>-6.321068618340086</v>
      </c>
      <c r="U27">
        <f t="shared" si="2"/>
        <v>0</v>
      </c>
      <c r="V27">
        <f t="shared" si="3"/>
        <v>0</v>
      </c>
      <c r="W27" s="12">
        <f>+'CCCR Calculator'!$E$7</f>
        <v>0</v>
      </c>
      <c r="Y27">
        <v>25</v>
      </c>
      <c r="Z27" s="13" t="s">
        <v>168</v>
      </c>
    </row>
    <row r="28" spans="1:26" ht="14.25">
      <c r="A28" s="18">
        <v>11.5</v>
      </c>
      <c r="B28" s="3" t="s">
        <v>43</v>
      </c>
      <c r="C28" s="9">
        <v>40</v>
      </c>
      <c r="D28" s="6">
        <v>0.45676980101346</v>
      </c>
      <c r="E28" s="6">
        <v>265.666165886046</v>
      </c>
      <c r="F28" s="6">
        <v>0.342951519248481</v>
      </c>
      <c r="G28" s="6"/>
      <c r="H28" s="6">
        <v>119.01919885867</v>
      </c>
      <c r="I28" s="6">
        <v>208.047734294592</v>
      </c>
      <c r="J28" s="6">
        <v>265.666165886046</v>
      </c>
      <c r="K28" s="6">
        <v>331.005608994894</v>
      </c>
      <c r="L28" s="6">
        <v>477.438366319229</v>
      </c>
      <c r="M28" s="6"/>
      <c r="N28" s="6">
        <v>116.673659148251</v>
      </c>
      <c r="O28" s="6">
        <v>182.955866846986</v>
      </c>
      <c r="P28" s="6">
        <v>265.666165886046</v>
      </c>
      <c r="Q28" s="6">
        <v>365.345171347159</v>
      </c>
      <c r="R28" s="6">
        <v>482.468201422563</v>
      </c>
      <c r="S28" s="6">
        <f t="shared" si="0"/>
        <v>0</v>
      </c>
      <c r="T28" s="16">
        <f t="shared" si="1"/>
        <v>-6.383662024975527</v>
      </c>
      <c r="U28">
        <f t="shared" si="2"/>
        <v>0</v>
      </c>
      <c r="V28">
        <f t="shared" si="3"/>
        <v>0</v>
      </c>
      <c r="W28" s="12">
        <f>+'CCCR Calculator'!$E$7</f>
        <v>0</v>
      </c>
      <c r="Y28">
        <v>26</v>
      </c>
      <c r="Z28" s="13" t="s">
        <v>169</v>
      </c>
    </row>
    <row r="29" spans="1:23" ht="14.25">
      <c r="A29" s="18">
        <v>12</v>
      </c>
      <c r="B29" s="3" t="s">
        <v>44</v>
      </c>
      <c r="C29" s="9">
        <v>76</v>
      </c>
      <c r="D29" s="6">
        <v>0.45676980101346</v>
      </c>
      <c r="E29" s="6">
        <v>278.882721980199</v>
      </c>
      <c r="F29" s="6">
        <v>0.339585763706024</v>
      </c>
      <c r="G29" s="6"/>
      <c r="H29" s="6">
        <v>126.132701062674</v>
      </c>
      <c r="I29" s="6">
        <v>218.952602665044</v>
      </c>
      <c r="J29" s="6">
        <v>278.882721980199</v>
      </c>
      <c r="K29" s="6">
        <v>346.759677558883</v>
      </c>
      <c r="L29" s="6">
        <v>498.664209216131</v>
      </c>
      <c r="M29" s="6"/>
      <c r="N29" s="6">
        <v>123.681838340633</v>
      </c>
      <c r="O29" s="6">
        <v>192.825010814299</v>
      </c>
      <c r="P29" s="6">
        <v>278.882721980199</v>
      </c>
      <c r="Q29" s="6">
        <v>382.405500699443</v>
      </c>
      <c r="R29" s="6">
        <v>503.878010089661</v>
      </c>
      <c r="S29" s="6">
        <f t="shared" si="0"/>
        <v>0</v>
      </c>
      <c r="T29" s="16">
        <f t="shared" si="1"/>
        <v>-6.446932774630196</v>
      </c>
      <c r="U29">
        <f t="shared" si="2"/>
        <v>0</v>
      </c>
      <c r="V29">
        <f t="shared" si="3"/>
        <v>0</v>
      </c>
      <c r="W29" s="12">
        <f>+'CCCR Calculator'!$E$7</f>
        <v>0</v>
      </c>
    </row>
    <row r="30" spans="1:23" ht="14.25">
      <c r="A30" s="18">
        <v>12.5</v>
      </c>
      <c r="B30" s="3" t="s">
        <v>45</v>
      </c>
      <c r="C30" s="9">
        <v>20</v>
      </c>
      <c r="D30" s="6">
        <v>0.45676980101346</v>
      </c>
      <c r="E30" s="6">
        <v>290.721422147528</v>
      </c>
      <c r="F30" s="6">
        <v>0.33625288436228</v>
      </c>
      <c r="G30" s="6"/>
      <c r="H30" s="6">
        <v>132.724340894289</v>
      </c>
      <c r="I30" s="6">
        <v>228.82068435785</v>
      </c>
      <c r="J30" s="6">
        <v>290.721422147528</v>
      </c>
      <c r="K30" s="6">
        <v>360.744552377997</v>
      </c>
      <c r="L30" s="6">
        <v>517.232231005028</v>
      </c>
      <c r="M30" s="6"/>
      <c r="N30" s="6">
        <v>130.181419062709</v>
      </c>
      <c r="O30" s="6">
        <v>201.804309655166</v>
      </c>
      <c r="P30" s="6">
        <v>290.721422147528</v>
      </c>
      <c r="Q30" s="6">
        <v>397.489487951328</v>
      </c>
      <c r="R30" s="6">
        <v>522.599260386384</v>
      </c>
      <c r="S30" s="6">
        <f t="shared" si="0"/>
        <v>0</v>
      </c>
      <c r="T30" s="16">
        <f t="shared" si="1"/>
        <v>-6.510833636375433</v>
      </c>
      <c r="U30">
        <f t="shared" si="2"/>
        <v>0</v>
      </c>
      <c r="V30">
        <f t="shared" si="3"/>
        <v>0</v>
      </c>
      <c r="W30" s="12">
        <f>+'CCCR Calculator'!$E$7</f>
        <v>0</v>
      </c>
    </row>
    <row r="31" spans="1:23" ht="14.25">
      <c r="A31" s="18">
        <v>13</v>
      </c>
      <c r="B31" s="3" t="s">
        <v>46</v>
      </c>
      <c r="C31" s="9">
        <v>102</v>
      </c>
      <c r="D31" s="6">
        <v>0.45676980101346</v>
      </c>
      <c r="E31" s="6">
        <v>300.781081785562</v>
      </c>
      <c r="F31" s="6">
        <v>0.332955708215581</v>
      </c>
      <c r="G31" s="6"/>
      <c r="H31" s="6">
        <v>138.589680540045</v>
      </c>
      <c r="I31" s="6">
        <v>237.326155300446</v>
      </c>
      <c r="J31" s="6">
        <v>300.781081785562</v>
      </c>
      <c r="K31" s="6">
        <v>372.475482733215</v>
      </c>
      <c r="L31" s="6">
        <v>532.475253843656</v>
      </c>
      <c r="M31" s="6"/>
      <c r="N31" s="6">
        <v>135.971283862075</v>
      </c>
      <c r="O31" s="6">
        <v>209.601411572127</v>
      </c>
      <c r="P31" s="6">
        <v>300.781081785562</v>
      </c>
      <c r="Q31" s="6">
        <v>410.069080635577</v>
      </c>
      <c r="R31" s="6">
        <v>537.958598242008</v>
      </c>
      <c r="S31" s="6">
        <f t="shared" si="0"/>
        <v>0</v>
      </c>
      <c r="T31" s="16">
        <f t="shared" si="1"/>
        <v>-6.575308774753546</v>
      </c>
      <c r="U31">
        <f t="shared" si="2"/>
        <v>0</v>
      </c>
      <c r="V31">
        <f t="shared" si="3"/>
        <v>0</v>
      </c>
      <c r="W31" s="12">
        <f>+'CCCR Calculator'!$E$7</f>
        <v>0</v>
      </c>
    </row>
    <row r="32" spans="1:23" ht="14.25">
      <c r="A32" s="18">
        <v>13.5</v>
      </c>
      <c r="B32" s="3" t="s">
        <v>47</v>
      </c>
      <c r="C32" s="9">
        <v>20</v>
      </c>
      <c r="D32" s="6">
        <v>0.45676980101346</v>
      </c>
      <c r="E32" s="6">
        <v>308.755856431289</v>
      </c>
      <c r="F32" s="6">
        <v>0.329697163943856</v>
      </c>
      <c r="G32" s="6"/>
      <c r="H32" s="6">
        <v>143.561817177863</v>
      </c>
      <c r="I32" s="6">
        <v>244.215552460881</v>
      </c>
      <c r="J32" s="6">
        <v>308.755856431289</v>
      </c>
      <c r="K32" s="6">
        <v>381.58937368191</v>
      </c>
      <c r="L32" s="6">
        <v>543.907386065538</v>
      </c>
      <c r="M32" s="6"/>
      <c r="N32" s="6">
        <v>140.886949753403</v>
      </c>
      <c r="O32" s="6">
        <v>215.986408270891</v>
      </c>
      <c r="P32" s="6">
        <v>308.755856431289</v>
      </c>
      <c r="Q32" s="6">
        <v>419.751795784048</v>
      </c>
      <c r="R32" s="6">
        <v>549.466016074684</v>
      </c>
      <c r="S32" s="6">
        <f t="shared" si="0"/>
        <v>0</v>
      </c>
      <c r="T32" s="16">
        <f t="shared" si="1"/>
        <v>-6.640295487064013</v>
      </c>
      <c r="U32">
        <f t="shared" si="2"/>
        <v>0</v>
      </c>
      <c r="V32">
        <f t="shared" si="3"/>
        <v>0</v>
      </c>
      <c r="W32" s="12">
        <f>+'CCCR Calculator'!$E$7</f>
        <v>0</v>
      </c>
    </row>
    <row r="33" spans="1:23" ht="14.25">
      <c r="A33" s="18">
        <v>14</v>
      </c>
      <c r="B33" s="3" t="s">
        <v>48</v>
      </c>
      <c r="C33" s="9">
        <v>116</v>
      </c>
      <c r="D33" s="6">
        <v>0.45676980101346</v>
      </c>
      <c r="E33" s="6">
        <v>314.430193934424</v>
      </c>
      <c r="F33" s="6">
        <v>0.326480131671054</v>
      </c>
      <c r="G33" s="6"/>
      <c r="H33" s="6">
        <v>147.51124840202</v>
      </c>
      <c r="I33" s="6">
        <v>249.304821399002</v>
      </c>
      <c r="J33" s="6">
        <v>314.430193934424</v>
      </c>
      <c r="K33" s="6">
        <v>387.837201398401</v>
      </c>
      <c r="L33" s="6">
        <v>551.210340343385</v>
      </c>
      <c r="M33" s="6"/>
      <c r="N33" s="6">
        <v>144.800497492276</v>
      </c>
      <c r="O33" s="6">
        <v>220.789739489256</v>
      </c>
      <c r="P33" s="6">
        <v>314.430193934424</v>
      </c>
      <c r="Q33" s="6">
        <v>426.271749662095</v>
      </c>
      <c r="R33" s="6">
        <v>556.800953887986</v>
      </c>
      <c r="S33" s="6">
        <f t="shared" si="0"/>
        <v>0</v>
      </c>
      <c r="T33" s="16">
        <f t="shared" si="1"/>
        <v>-6.705726864996531</v>
      </c>
      <c r="U33">
        <f t="shared" si="2"/>
        <v>0</v>
      </c>
      <c r="V33">
        <f t="shared" si="3"/>
        <v>0</v>
      </c>
      <c r="W33" s="12">
        <f>+'CCCR Calculator'!$E$7</f>
        <v>0</v>
      </c>
    </row>
    <row r="34" spans="1:23" ht="14.25">
      <c r="A34" s="18">
        <v>14.5</v>
      </c>
      <c r="B34" s="3" t="s">
        <v>49</v>
      </c>
      <c r="C34" s="9">
        <v>20</v>
      </c>
      <c r="D34" s="6">
        <v>0.45676980101346</v>
      </c>
      <c r="E34" s="6">
        <v>317.737652325453</v>
      </c>
      <c r="F34" s="6">
        <v>0.323307667095919</v>
      </c>
      <c r="G34" s="6"/>
      <c r="H34" s="6">
        <v>150.375676992716</v>
      </c>
      <c r="I34" s="6">
        <v>252.526978680209</v>
      </c>
      <c r="J34" s="6">
        <v>317.737652325453</v>
      </c>
      <c r="K34" s="6">
        <v>391.155244178039</v>
      </c>
      <c r="L34" s="6">
        <v>554.33187675941</v>
      </c>
      <c r="M34" s="6"/>
      <c r="N34" s="6">
        <v>147.649890471925</v>
      </c>
      <c r="O34" s="6">
        <v>223.944915340574</v>
      </c>
      <c r="P34" s="6">
        <v>317.737652325453</v>
      </c>
      <c r="Q34" s="6">
        <v>429.567335363144</v>
      </c>
      <c r="R34" s="6">
        <v>559.911665808688</v>
      </c>
      <c r="S34" s="6">
        <f t="shared" si="0"/>
        <v>0</v>
      </c>
      <c r="T34" s="16">
        <f t="shared" si="1"/>
        <v>-6.77152697769049</v>
      </c>
      <c r="U34">
        <f t="shared" si="2"/>
        <v>0</v>
      </c>
      <c r="V34">
        <f t="shared" si="3"/>
        <v>0</v>
      </c>
      <c r="W34" s="12">
        <f>+'CCCR Calculator'!$E$7</f>
        <v>0</v>
      </c>
    </row>
    <row r="35" spans="1:23" ht="14.25">
      <c r="A35" s="18">
        <v>15</v>
      </c>
      <c r="B35" s="3" t="s">
        <v>50</v>
      </c>
      <c r="C35" s="9">
        <v>103</v>
      </c>
      <c r="D35" s="6">
        <v>0.45676980101346</v>
      </c>
      <c r="E35" s="6">
        <v>318.769207712392</v>
      </c>
      <c r="F35" s="6">
        <v>0.320182911249384</v>
      </c>
      <c r="G35" s="6"/>
      <c r="H35" s="6">
        <v>152.167245018088</v>
      </c>
      <c r="I35" s="6">
        <v>253.940227837904</v>
      </c>
      <c r="J35" s="6">
        <v>318.769207712392</v>
      </c>
      <c r="K35" s="6">
        <v>391.673384846681</v>
      </c>
      <c r="L35" s="6">
        <v>553.493522512863</v>
      </c>
      <c r="M35" s="6"/>
      <c r="N35" s="6">
        <v>149.446171053056</v>
      </c>
      <c r="O35" s="6">
        <v>225.496471408757</v>
      </c>
      <c r="P35" s="6">
        <v>318.769207712392</v>
      </c>
      <c r="Q35" s="6">
        <v>429.789449760134</v>
      </c>
      <c r="R35" s="6">
        <v>559.022909225522</v>
      </c>
      <c r="S35" s="6">
        <f t="shared" si="0"/>
        <v>0</v>
      </c>
      <c r="T35" s="16">
        <f t="shared" si="1"/>
        <v>-6.8376122301199285</v>
      </c>
      <c r="U35">
        <f t="shared" si="2"/>
        <v>0</v>
      </c>
      <c r="V35">
        <f t="shared" si="3"/>
        <v>0</v>
      </c>
      <c r="W35" s="12">
        <f>+'CCCR Calculator'!$E$7</f>
        <v>0</v>
      </c>
    </row>
    <row r="36" spans="1:23" ht="14.25">
      <c r="A36" s="18">
        <v>15.5</v>
      </c>
      <c r="B36" s="3" t="s">
        <v>51</v>
      </c>
      <c r="C36" s="9">
        <v>19</v>
      </c>
      <c r="D36" s="6">
        <v>0.45676980101346</v>
      </c>
      <c r="E36" s="6">
        <v>317.752212118539</v>
      </c>
      <c r="F36" s="6">
        <v>0.317108965777695</v>
      </c>
      <c r="G36" s="6"/>
      <c r="H36" s="6">
        <v>152.965779218555</v>
      </c>
      <c r="I36" s="6">
        <v>253.712687893068</v>
      </c>
      <c r="J36" s="6">
        <v>317.752212118539</v>
      </c>
      <c r="K36" s="6">
        <v>389.687372736818</v>
      </c>
      <c r="L36" s="6">
        <v>549.147440316742</v>
      </c>
      <c r="M36" s="6"/>
      <c r="N36" s="6">
        <v>150.266920378246</v>
      </c>
      <c r="O36" s="6">
        <v>225.587157605756</v>
      </c>
      <c r="P36" s="6">
        <v>317.752212118539</v>
      </c>
      <c r="Q36" s="6">
        <v>427.270187102068</v>
      </c>
      <c r="R36" s="6">
        <v>554.592277272339</v>
      </c>
      <c r="S36" s="6">
        <f t="shared" si="0"/>
        <v>0</v>
      </c>
      <c r="T36" s="16">
        <f t="shared" si="1"/>
        <v>-6.903893696178119</v>
      </c>
      <c r="U36">
        <f t="shared" si="2"/>
        <v>0</v>
      </c>
      <c r="V36">
        <f t="shared" si="3"/>
        <v>0</v>
      </c>
      <c r="W36" s="12">
        <f>+'CCCR Calculator'!$E$7</f>
        <v>0</v>
      </c>
    </row>
    <row r="37" spans="1:23" ht="14.25">
      <c r="A37" s="18">
        <v>16</v>
      </c>
      <c r="B37" s="3" t="s">
        <v>52</v>
      </c>
      <c r="C37" s="9">
        <v>128</v>
      </c>
      <c r="D37" s="6">
        <v>0.45676980101346</v>
      </c>
      <c r="E37" s="6">
        <v>314.977504326156</v>
      </c>
      <c r="F37" s="6">
        <v>0.314088771449662</v>
      </c>
      <c r="G37" s="6"/>
      <c r="H37" s="6">
        <v>152.886251867081</v>
      </c>
      <c r="I37" s="6">
        <v>252.065334913784</v>
      </c>
      <c r="J37" s="6">
        <v>314.977504326156</v>
      </c>
      <c r="K37" s="6">
        <v>385.568005669315</v>
      </c>
      <c r="L37" s="6">
        <v>541.845490728528</v>
      </c>
      <c r="M37" s="6"/>
      <c r="N37" s="6">
        <v>150.224366622012</v>
      </c>
      <c r="O37" s="6">
        <v>224.407781617537</v>
      </c>
      <c r="P37" s="6">
        <v>314.977504326156</v>
      </c>
      <c r="Q37" s="6">
        <v>422.422606052462</v>
      </c>
      <c r="R37" s="6">
        <v>547.17788422934</v>
      </c>
      <c r="S37" s="6">
        <f t="shared" si="0"/>
        <v>0</v>
      </c>
      <c r="T37" s="16">
        <f t="shared" si="1"/>
        <v>-6.970279707006531</v>
      </c>
      <c r="U37">
        <f t="shared" si="2"/>
        <v>0</v>
      </c>
      <c r="V37">
        <f t="shared" si="3"/>
        <v>0</v>
      </c>
      <c r="W37" s="12">
        <f>+'CCCR Calculator'!$E$7</f>
        <v>0</v>
      </c>
    </row>
    <row r="38" spans="1:23" ht="14.25">
      <c r="A38" s="18">
        <v>16.5</v>
      </c>
      <c r="B38" s="3" t="s">
        <v>53</v>
      </c>
      <c r="C38" s="9">
        <v>49</v>
      </c>
      <c r="D38" s="6">
        <v>0.45676980101346</v>
      </c>
      <c r="E38" s="6">
        <v>310.760920419943</v>
      </c>
      <c r="F38" s="6">
        <v>0.311125173844829</v>
      </c>
      <c r="G38" s="6"/>
      <c r="H38" s="6">
        <v>152.061148262974</v>
      </c>
      <c r="I38" s="6">
        <v>249.241652828734</v>
      </c>
      <c r="J38" s="6">
        <v>310.760920419943</v>
      </c>
      <c r="K38" s="6">
        <v>379.713463126187</v>
      </c>
      <c r="L38" s="6">
        <v>532.171136578036</v>
      </c>
      <c r="M38" s="6"/>
      <c r="N38" s="6">
        <v>149.448090919456</v>
      </c>
      <c r="O38" s="6">
        <v>222.17042312139</v>
      </c>
      <c r="P38" s="6">
        <v>310.760920419943</v>
      </c>
      <c r="Q38" s="6">
        <v>415.688257232789</v>
      </c>
      <c r="R38" s="6">
        <v>537.369570825867</v>
      </c>
      <c r="S38" s="6">
        <f t="shared" si="0"/>
        <v>0</v>
      </c>
      <c r="T38" s="16">
        <f t="shared" si="1"/>
        <v>-7.03667454092313</v>
      </c>
      <c r="U38">
        <f t="shared" si="2"/>
        <v>0</v>
      </c>
      <c r="V38">
        <f t="shared" si="3"/>
        <v>0</v>
      </c>
      <c r="W38" s="12">
        <f>+'CCCR Calculator'!$E$7</f>
        <v>0</v>
      </c>
    </row>
    <row r="39" spans="1:23" ht="14.25">
      <c r="A39" s="18">
        <v>17</v>
      </c>
      <c r="B39" s="3" t="s">
        <v>54</v>
      </c>
      <c r="C39" s="9">
        <v>99</v>
      </c>
      <c r="D39" s="6">
        <v>0.45676980101346</v>
      </c>
      <c r="E39" s="6">
        <v>305.380863993489</v>
      </c>
      <c r="F39" s="6">
        <v>0.308220828480557</v>
      </c>
      <c r="G39" s="6"/>
      <c r="H39" s="6">
        <v>150.61011648487</v>
      </c>
      <c r="I39" s="6">
        <v>245.457628099494</v>
      </c>
      <c r="J39" s="6">
        <v>305.380863993489</v>
      </c>
      <c r="K39" s="6">
        <v>372.472962227923</v>
      </c>
      <c r="L39" s="6">
        <v>520.632364637814</v>
      </c>
      <c r="M39" s="6"/>
      <c r="N39" s="6">
        <v>148.055206274123</v>
      </c>
      <c r="O39" s="6">
        <v>219.063899630204</v>
      </c>
      <c r="P39" s="6">
        <v>305.380863993489</v>
      </c>
      <c r="Q39" s="6">
        <v>407.453583564369</v>
      </c>
      <c r="R39" s="6">
        <v>525.680778537059</v>
      </c>
      <c r="S39" s="6">
        <f t="shared" si="0"/>
        <v>0</v>
      </c>
      <c r="T39" s="16">
        <f t="shared" si="1"/>
        <v>-7.102980679880609</v>
      </c>
      <c r="U39">
        <f t="shared" si="2"/>
        <v>0</v>
      </c>
      <c r="V39">
        <f t="shared" si="3"/>
        <v>0</v>
      </c>
      <c r="W39" s="12">
        <f>+'CCCR Calculator'!$E$7</f>
        <v>0</v>
      </c>
    </row>
    <row r="40" spans="1:23" ht="14.25">
      <c r="A40" s="18">
        <v>17.5</v>
      </c>
      <c r="B40" s="3" t="s">
        <v>55</v>
      </c>
      <c r="C40" s="9">
        <v>7</v>
      </c>
      <c r="D40" s="6">
        <v>0.45676980101346</v>
      </c>
      <c r="E40" s="6">
        <v>299.096966914536</v>
      </c>
      <c r="F40" s="6">
        <v>0.305378071273493</v>
      </c>
      <c r="G40" s="6"/>
      <c r="H40" s="6">
        <v>148.648450108999</v>
      </c>
      <c r="I40" s="6">
        <v>240.916402456207</v>
      </c>
      <c r="J40" s="6">
        <v>299.096966914536</v>
      </c>
      <c r="K40" s="6">
        <v>364.169972759741</v>
      </c>
      <c r="L40" s="6">
        <v>507.695131348428</v>
      </c>
      <c r="M40" s="6"/>
      <c r="N40" s="6">
        <v>146.158678268553</v>
      </c>
      <c r="O40" s="6">
        <v>215.266676888559</v>
      </c>
      <c r="P40" s="6">
        <v>299.096966914536</v>
      </c>
      <c r="Q40" s="6">
        <v>398.075531854491</v>
      </c>
      <c r="R40" s="6">
        <v>512.582347179558</v>
      </c>
      <c r="S40" s="6">
        <f t="shared" si="0"/>
        <v>0</v>
      </c>
      <c r="T40" s="16">
        <f t="shared" si="1"/>
        <v>-7.16910215820144</v>
      </c>
      <c r="U40">
        <f t="shared" si="2"/>
        <v>0</v>
      </c>
      <c r="V40">
        <f t="shared" si="3"/>
        <v>0</v>
      </c>
      <c r="W40" s="12">
        <f>+'CCCR Calculator'!$E$7</f>
        <v>0</v>
      </c>
    </row>
    <row r="41" spans="1:23" ht="14.25">
      <c r="A41" s="18">
        <v>18</v>
      </c>
      <c r="B41" s="3" t="s">
        <v>56</v>
      </c>
      <c r="C41" s="9">
        <v>35</v>
      </c>
      <c r="D41" s="6">
        <v>0.45676980101346</v>
      </c>
      <c r="E41" s="6">
        <v>292.034324302989</v>
      </c>
      <c r="F41" s="6">
        <v>0.302599258653511</v>
      </c>
      <c r="G41" s="6"/>
      <c r="H41" s="6">
        <v>146.228495697761</v>
      </c>
      <c r="I41" s="6">
        <v>235.714533652021</v>
      </c>
      <c r="J41" s="6">
        <v>292.034324302989</v>
      </c>
      <c r="K41" s="6">
        <v>354.96189973031</v>
      </c>
      <c r="L41" s="6">
        <v>493.589107159546</v>
      </c>
      <c r="M41" s="6"/>
      <c r="N41" s="6">
        <v>143.809686179367</v>
      </c>
      <c r="O41" s="6">
        <v>210.86286859387</v>
      </c>
      <c r="P41" s="6">
        <v>292.034324302989</v>
      </c>
      <c r="Q41" s="6">
        <v>387.728469888335</v>
      </c>
      <c r="R41" s="6">
        <v>498.306426627084</v>
      </c>
      <c r="S41" s="6">
        <f t="shared" si="0"/>
        <v>0</v>
      </c>
      <c r="T41" s="16">
        <f t="shared" si="1"/>
        <v>-7.234937056937794</v>
      </c>
      <c r="U41">
        <f t="shared" si="2"/>
        <v>0</v>
      </c>
      <c r="V41">
        <f t="shared" si="3"/>
        <v>0</v>
      </c>
      <c r="W41" s="12">
        <f>+'CCCR Calculator'!$E$7</f>
        <v>0</v>
      </c>
    </row>
    <row r="42" spans="1:23" ht="14.25">
      <c r="A42" s="18">
        <v>18.5</v>
      </c>
      <c r="B42" s="3" t="s">
        <v>57</v>
      </c>
      <c r="C42" s="9">
        <v>27</v>
      </c>
      <c r="D42" s="6">
        <v>0.45676980101346</v>
      </c>
      <c r="E42" s="6">
        <v>284.30495288502</v>
      </c>
      <c r="F42" s="6">
        <v>0.299886808652938</v>
      </c>
      <c r="G42" s="6"/>
      <c r="H42" s="6">
        <v>143.398295576381</v>
      </c>
      <c r="I42" s="6">
        <v>229.939044880391</v>
      </c>
      <c r="J42" s="6">
        <v>284.30495288502</v>
      </c>
      <c r="K42" s="6">
        <v>344.98895782992</v>
      </c>
      <c r="L42" s="6">
        <v>478.517319268223</v>
      </c>
      <c r="M42" s="6"/>
      <c r="N42" s="6">
        <v>141.055236726787</v>
      </c>
      <c r="O42" s="6">
        <v>205.92856481667</v>
      </c>
      <c r="P42" s="6">
        <v>284.30495288502</v>
      </c>
      <c r="Q42" s="6">
        <v>376.567383822826</v>
      </c>
      <c r="R42" s="6">
        <v>483.058194410641</v>
      </c>
      <c r="S42" s="6">
        <f t="shared" si="0"/>
        <v>0</v>
      </c>
      <c r="T42" s="16">
        <f t="shared" si="1"/>
        <v>-7.300376430921558</v>
      </c>
      <c r="U42">
        <f t="shared" si="2"/>
        <v>0</v>
      </c>
      <c r="V42">
        <f t="shared" si="3"/>
        <v>0</v>
      </c>
      <c r="W42" s="12">
        <f>+'CCCR Calculator'!$E$7</f>
        <v>0</v>
      </c>
    </row>
    <row r="43" spans="1:23" ht="14.25">
      <c r="A43" s="18">
        <v>19</v>
      </c>
      <c r="B43" s="3" t="s">
        <v>58</v>
      </c>
      <c r="C43" s="9">
        <v>27</v>
      </c>
      <c r="D43" s="6">
        <v>0.45676980101346</v>
      </c>
      <c r="E43" s="6">
        <v>276.057298512124</v>
      </c>
      <c r="F43" s="6">
        <v>0.297243502449665</v>
      </c>
      <c r="G43" s="6"/>
      <c r="H43" s="6">
        <v>140.226333370578</v>
      </c>
      <c r="I43" s="6">
        <v>223.707356156025</v>
      </c>
      <c r="J43" s="6">
        <v>276.057298512124</v>
      </c>
      <c r="K43" s="6">
        <v>334.434390071424</v>
      </c>
      <c r="L43" s="6">
        <v>462.73999650412</v>
      </c>
      <c r="M43" s="6"/>
      <c r="N43" s="6">
        <v>137.962499844192</v>
      </c>
      <c r="O43" s="6">
        <v>200.567541749635</v>
      </c>
      <c r="P43" s="6">
        <v>276.057298512124</v>
      </c>
      <c r="Q43" s="6">
        <v>364.793677947474</v>
      </c>
      <c r="R43" s="6">
        <v>467.100505145805</v>
      </c>
      <c r="S43" s="6">
        <f t="shared" si="0"/>
        <v>0</v>
      </c>
      <c r="T43" s="16">
        <f t="shared" si="1"/>
        <v>-7.365296707217085</v>
      </c>
      <c r="U43">
        <f t="shared" si="2"/>
        <v>0</v>
      </c>
      <c r="V43">
        <f t="shared" si="3"/>
        <v>0</v>
      </c>
      <c r="W43" s="12">
        <f>+'CCCR Calculator'!$E$7</f>
        <v>0</v>
      </c>
    </row>
    <row r="44" spans="1:23" ht="14.25">
      <c r="A44" s="18">
        <v>19.5</v>
      </c>
      <c r="B44" s="3" t="s">
        <v>59</v>
      </c>
      <c r="C44" s="9">
        <v>16</v>
      </c>
      <c r="D44" s="6">
        <v>0.45676980101346</v>
      </c>
      <c r="E44" s="6">
        <v>267.427668450949</v>
      </c>
      <c r="F44" s="6">
        <v>0.294671885145668</v>
      </c>
      <c r="G44" s="6"/>
      <c r="H44" s="6">
        <v>136.777509995238</v>
      </c>
      <c r="I44" s="6">
        <v>217.128205648632</v>
      </c>
      <c r="J44" s="6">
        <v>267.427668450949</v>
      </c>
      <c r="K44" s="6">
        <v>323.465289416174</v>
      </c>
      <c r="L44" s="6">
        <v>446.491994934382</v>
      </c>
      <c r="M44" s="6"/>
      <c r="N44" s="6">
        <v>134.595191039871</v>
      </c>
      <c r="O44" s="6">
        <v>194.876367252727</v>
      </c>
      <c r="P44" s="6">
        <v>267.427668450949</v>
      </c>
      <c r="Q44" s="6">
        <v>352.590468604063</v>
      </c>
      <c r="R44" s="6">
        <v>450.670519607026</v>
      </c>
      <c r="S44" s="6">
        <f t="shared" si="0"/>
        <v>0</v>
      </c>
      <c r="T44" s="16">
        <f t="shared" si="1"/>
        <v>-7.4295740455589785</v>
      </c>
      <c r="U44">
        <f t="shared" si="2"/>
        <v>0</v>
      </c>
      <c r="V44">
        <f t="shared" si="3"/>
        <v>0</v>
      </c>
      <c r="W44" s="12">
        <f>+'CCCR Calculator'!$E$7</f>
        <v>0</v>
      </c>
    </row>
    <row r="45" spans="1:23" ht="14.25">
      <c r="A45" s="18">
        <v>20</v>
      </c>
      <c r="B45" s="3" t="s">
        <v>60</v>
      </c>
      <c r="C45" s="9">
        <v>18</v>
      </c>
      <c r="D45" s="6">
        <v>0.45676980101346</v>
      </c>
      <c r="E45" s="6">
        <v>258.545235957435</v>
      </c>
      <c r="F45" s="6">
        <v>0.292174107471979</v>
      </c>
      <c r="G45" s="6"/>
      <c r="H45" s="6">
        <v>133.115459250723</v>
      </c>
      <c r="I45" s="6">
        <v>210.305595580304</v>
      </c>
      <c r="J45" s="6">
        <v>258.545235957435</v>
      </c>
      <c r="K45" s="6">
        <v>312.238806094943</v>
      </c>
      <c r="L45" s="6">
        <v>429.991706513569</v>
      </c>
      <c r="M45" s="6"/>
      <c r="N45" s="6">
        <v>131.015844172318</v>
      </c>
      <c r="O45" s="6">
        <v>188.947886456918</v>
      </c>
      <c r="P45" s="6">
        <v>258.545235957435</v>
      </c>
      <c r="Q45" s="6">
        <v>340.129424354065</v>
      </c>
      <c r="R45" s="6">
        <v>433.98870627656</v>
      </c>
      <c r="S45" s="6">
        <f t="shared" si="0"/>
        <v>0</v>
      </c>
      <c r="T45" s="16">
        <f t="shared" si="1"/>
        <v>-7.493088996752237</v>
      </c>
      <c r="U45">
        <f t="shared" si="2"/>
        <v>0</v>
      </c>
      <c r="V45">
        <f t="shared" si="3"/>
        <v>0</v>
      </c>
      <c r="W45" s="12">
        <f>+'CCCR Calculator'!$E$7</f>
        <v>0</v>
      </c>
    </row>
    <row r="46" spans="1:23" ht="14.25">
      <c r="A46" s="18">
        <v>20.5</v>
      </c>
      <c r="B46" s="3" t="s">
        <v>61</v>
      </c>
      <c r="C46" s="9">
        <v>2</v>
      </c>
      <c r="D46" s="6">
        <v>0.45676980101346</v>
      </c>
      <c r="E46" s="6">
        <v>249.596909765715</v>
      </c>
      <c r="F46" s="6">
        <v>0.289751991898821</v>
      </c>
      <c r="G46" s="6"/>
      <c r="H46" s="6">
        <v>129.335897859918</v>
      </c>
      <c r="I46" s="6">
        <v>203.391528392197</v>
      </c>
      <c r="J46" s="6">
        <v>249.596909765715</v>
      </c>
      <c r="K46" s="6">
        <v>300.980533322916</v>
      </c>
      <c r="L46" s="6">
        <v>413.549115795937</v>
      </c>
      <c r="M46" s="6"/>
      <c r="N46" s="6">
        <v>127.318634859937</v>
      </c>
      <c r="O46" s="6">
        <v>182.918589830427</v>
      </c>
      <c r="P46" s="6">
        <v>249.596909765715</v>
      </c>
      <c r="Q46" s="6">
        <v>327.656176274078</v>
      </c>
      <c r="R46" s="6">
        <v>417.367905762411</v>
      </c>
      <c r="S46" s="6">
        <f t="shared" si="0"/>
        <v>0</v>
      </c>
      <c r="T46" s="16">
        <f t="shared" si="1"/>
        <v>-7.555725762184483</v>
      </c>
      <c r="U46">
        <f t="shared" si="2"/>
        <v>0</v>
      </c>
      <c r="V46">
        <f t="shared" si="3"/>
        <v>0</v>
      </c>
      <c r="W46" s="12">
        <f>+'CCCR Calculator'!$E$7</f>
        <v>0</v>
      </c>
    </row>
    <row r="47" spans="1:23" ht="14.25">
      <c r="A47" s="18">
        <v>21</v>
      </c>
      <c r="B47" s="3" t="s">
        <v>62</v>
      </c>
      <c r="C47" s="9">
        <v>34</v>
      </c>
      <c r="D47" s="6">
        <v>0.45676980101346</v>
      </c>
      <c r="E47" s="6">
        <v>240.783609621399</v>
      </c>
      <c r="F47" s="6">
        <v>0.287407283776666</v>
      </c>
      <c r="G47" s="6"/>
      <c r="H47" s="6">
        <v>125.54454851284</v>
      </c>
      <c r="I47" s="6">
        <v>196.550624640707</v>
      </c>
      <c r="J47" s="6">
        <v>240.783609621399</v>
      </c>
      <c r="K47" s="6">
        <v>289.931480846453</v>
      </c>
      <c r="L47" s="6">
        <v>397.492331381556</v>
      </c>
      <c r="M47" s="6"/>
      <c r="N47" s="6">
        <v>123.607664368661</v>
      </c>
      <c r="O47" s="6">
        <v>176.936918843576</v>
      </c>
      <c r="P47" s="6">
        <v>240.783609621399</v>
      </c>
      <c r="Q47" s="6">
        <v>315.432454267127</v>
      </c>
      <c r="R47" s="6">
        <v>401.139167564135</v>
      </c>
      <c r="S47" s="6">
        <f t="shared" si="0"/>
        <v>0</v>
      </c>
      <c r="T47" s="16">
        <f t="shared" si="1"/>
        <v>-7.617366411407334</v>
      </c>
      <c r="U47">
        <f t="shared" si="2"/>
        <v>0</v>
      </c>
      <c r="V47">
        <f t="shared" si="3"/>
        <v>0</v>
      </c>
      <c r="W47" s="12">
        <f>+'CCCR Calculator'!$E$7</f>
        <v>0</v>
      </c>
    </row>
    <row r="48" spans="1:23" ht="14.25">
      <c r="A48" s="18">
        <v>21.5</v>
      </c>
      <c r="B48" s="3" t="s">
        <v>63</v>
      </c>
      <c r="C48" s="9">
        <v>0</v>
      </c>
      <c r="D48" s="6">
        <v>0.45676980101346</v>
      </c>
      <c r="E48" s="6">
        <v>232.306255270097</v>
      </c>
      <c r="F48" s="6">
        <v>0.285141728455986</v>
      </c>
      <c r="G48" s="6"/>
      <c r="H48" s="6">
        <v>121.849806138788</v>
      </c>
      <c r="I48" s="6">
        <v>189.948665917242</v>
      </c>
      <c r="J48" s="6">
        <v>232.306255270097</v>
      </c>
      <c r="K48" s="6">
        <v>279.331235303335</v>
      </c>
      <c r="L48" s="6">
        <v>382.144579637079</v>
      </c>
      <c r="M48" s="6"/>
      <c r="N48" s="6">
        <v>119.989738919201</v>
      </c>
      <c r="O48" s="6">
        <v>171.152944475535</v>
      </c>
      <c r="P48" s="6">
        <v>232.306255270097</v>
      </c>
      <c r="Q48" s="6">
        <v>303.717782783062</v>
      </c>
      <c r="R48" s="6">
        <v>385.628535168643</v>
      </c>
      <c r="S48" s="6">
        <f t="shared" si="0"/>
        <v>0</v>
      </c>
      <c r="T48" s="16">
        <f t="shared" si="1"/>
        <v>-7.677889173531211</v>
      </c>
      <c r="U48">
        <f t="shared" si="2"/>
        <v>0</v>
      </c>
      <c r="V48">
        <f t="shared" si="3"/>
        <v>0</v>
      </c>
      <c r="W48" s="12">
        <f>+'CCCR Calculator'!$E$7</f>
        <v>0</v>
      </c>
    </row>
    <row r="49" spans="1:23" ht="14.25">
      <c r="A49" s="18">
        <v>22</v>
      </c>
      <c r="B49" s="3" t="s">
        <v>64</v>
      </c>
      <c r="C49" s="9">
        <v>29</v>
      </c>
      <c r="D49" s="6">
        <v>0.45676980101346</v>
      </c>
      <c r="E49" s="6">
        <v>224.365766457417</v>
      </c>
      <c r="F49" s="6">
        <v>0.282957071287252</v>
      </c>
      <c r="G49" s="6"/>
      <c r="H49" s="6">
        <v>118.36253600763</v>
      </c>
      <c r="I49" s="6">
        <v>183.752499833366</v>
      </c>
      <c r="J49" s="6">
        <v>224.365766457417</v>
      </c>
      <c r="K49" s="6">
        <v>269.418083192381</v>
      </c>
      <c r="L49" s="6">
        <v>367.824642175751</v>
      </c>
      <c r="M49" s="6"/>
      <c r="N49" s="6">
        <v>116.574165964377</v>
      </c>
      <c r="O49" s="6">
        <v>165.718236093887</v>
      </c>
      <c r="P49" s="6">
        <v>224.365766457417</v>
      </c>
      <c r="Q49" s="6">
        <v>292.769673367311</v>
      </c>
      <c r="R49" s="6">
        <v>371.157495053677</v>
      </c>
      <c r="S49" s="6">
        <f t="shared" si="0"/>
        <v>0</v>
      </c>
      <c r="T49" s="16">
        <f t="shared" si="1"/>
        <v>-7.737168680303713</v>
      </c>
      <c r="U49">
        <f t="shared" si="2"/>
        <v>0</v>
      </c>
      <c r="V49">
        <f t="shared" si="3"/>
        <v>0</v>
      </c>
      <c r="W49" s="12">
        <f>+'CCCR Calculator'!$E$7</f>
        <v>0</v>
      </c>
    </row>
    <row r="50" spans="1:23" ht="14.25">
      <c r="A50" s="18">
        <v>22.5</v>
      </c>
      <c r="B50" s="3" t="s">
        <v>65</v>
      </c>
      <c r="C50" s="9">
        <v>3</v>
      </c>
      <c r="D50" s="6">
        <v>0.45676980101346</v>
      </c>
      <c r="E50" s="6">
        <v>217.160042373292</v>
      </c>
      <c r="F50" s="6">
        <v>0.280855041146386</v>
      </c>
      <c r="G50" s="6"/>
      <c r="H50" s="6">
        <v>115.19426045466</v>
      </c>
      <c r="I50" s="6">
        <v>178.12746475324</v>
      </c>
      <c r="J50" s="6">
        <v>217.160042373292</v>
      </c>
      <c r="K50" s="6">
        <v>260.42551349732</v>
      </c>
      <c r="L50" s="6">
        <v>354.842361696326</v>
      </c>
      <c r="M50" s="6"/>
      <c r="N50" s="6">
        <v>113.470962830094</v>
      </c>
      <c r="O50" s="6">
        <v>160.783489859199</v>
      </c>
      <c r="P50" s="6">
        <v>217.160042373292</v>
      </c>
      <c r="Q50" s="6">
        <v>282.839885830749</v>
      </c>
      <c r="R50" s="6">
        <v>358.038449615612</v>
      </c>
      <c r="S50" s="6">
        <f t="shared" si="0"/>
        <v>0</v>
      </c>
      <c r="T50" s="16">
        <f t="shared" si="1"/>
        <v>-7.795076708959985</v>
      </c>
      <c r="U50">
        <f t="shared" si="2"/>
        <v>0</v>
      </c>
      <c r="V50">
        <f t="shared" si="3"/>
        <v>0</v>
      </c>
      <c r="W50" s="12">
        <f>+'CCCR Calculator'!$E$7</f>
        <v>0</v>
      </c>
    </row>
    <row r="51" spans="1:23" ht="14.25">
      <c r="A51" s="18">
        <v>23</v>
      </c>
      <c r="B51" s="3" t="s">
        <v>66</v>
      </c>
      <c r="C51" s="9">
        <v>32</v>
      </c>
      <c r="D51" s="6">
        <v>0.45676980101346</v>
      </c>
      <c r="E51" s="6">
        <v>210.769558105693</v>
      </c>
      <c r="F51" s="6">
        <v>0.278836726461252</v>
      </c>
      <c r="G51" s="6"/>
      <c r="H51" s="6">
        <v>112.396061735023</v>
      </c>
      <c r="I51" s="6">
        <v>173.143365780618</v>
      </c>
      <c r="J51" s="6">
        <v>210.769558105693</v>
      </c>
      <c r="K51" s="6">
        <v>252.445250496105</v>
      </c>
      <c r="L51" s="6">
        <v>343.312502481388</v>
      </c>
      <c r="M51" s="6"/>
      <c r="N51" s="6">
        <v>110.730662842039</v>
      </c>
      <c r="O51" s="6">
        <v>156.413569293637</v>
      </c>
      <c r="P51" s="6">
        <v>210.769558105693</v>
      </c>
      <c r="Q51" s="6">
        <v>274.025780212292</v>
      </c>
      <c r="R51" s="6">
        <v>346.386914425965</v>
      </c>
      <c r="S51" s="6">
        <f t="shared" si="0"/>
        <v>0</v>
      </c>
      <c r="T51" s="16">
        <f t="shared" si="1"/>
        <v>-7.8515001148473935</v>
      </c>
      <c r="U51">
        <f t="shared" si="2"/>
        <v>0</v>
      </c>
      <c r="V51">
        <f t="shared" si="3"/>
        <v>0</v>
      </c>
      <c r="W51" s="12">
        <f>+'CCCR Calculator'!$E$7</f>
        <v>0</v>
      </c>
    </row>
    <row r="52" spans="1:23" ht="14.25">
      <c r="A52" s="18">
        <v>23.5</v>
      </c>
      <c r="B52" s="3" t="s">
        <v>67</v>
      </c>
      <c r="C52" s="9">
        <v>4</v>
      </c>
      <c r="D52" s="6">
        <v>0.45676980101346</v>
      </c>
      <c r="E52" s="6">
        <v>205.122250680881</v>
      </c>
      <c r="F52" s="6">
        <v>0.276902383695026</v>
      </c>
      <c r="G52" s="6"/>
      <c r="H52" s="6">
        <v>109.937972541706</v>
      </c>
      <c r="I52" s="6">
        <v>168.74480597949</v>
      </c>
      <c r="J52" s="6">
        <v>205.122250680881</v>
      </c>
      <c r="K52" s="6">
        <v>245.386209989541</v>
      </c>
      <c r="L52" s="6">
        <v>333.101041476092</v>
      </c>
      <c r="M52" s="6"/>
      <c r="N52" s="6">
        <v>108.323960623918</v>
      </c>
      <c r="O52" s="6">
        <v>152.560292878268</v>
      </c>
      <c r="P52" s="6">
        <v>205.122250680881</v>
      </c>
      <c r="Q52" s="6">
        <v>266.226236061413</v>
      </c>
      <c r="R52" s="6">
        <v>336.0673857951</v>
      </c>
      <c r="S52" s="6">
        <f t="shared" si="0"/>
        <v>0</v>
      </c>
      <c r="T52" s="16">
        <f t="shared" si="1"/>
        <v>-7.906347936121135</v>
      </c>
      <c r="U52">
        <f t="shared" si="2"/>
        <v>0</v>
      </c>
      <c r="V52">
        <f t="shared" si="3"/>
        <v>0</v>
      </c>
      <c r="W52" s="12">
        <f>+'CCCR Calculator'!$E$7</f>
        <v>0</v>
      </c>
    </row>
    <row r="53" spans="1:23" ht="14.25">
      <c r="A53" s="18">
        <v>24</v>
      </c>
      <c r="B53" s="3" t="s">
        <v>68</v>
      </c>
      <c r="C53" s="9">
        <v>27</v>
      </c>
      <c r="D53" s="6">
        <v>0.45676980101346</v>
      </c>
      <c r="E53" s="6">
        <v>200.135862749705</v>
      </c>
      <c r="F53" s="6">
        <v>0.275052213709286</v>
      </c>
      <c r="G53" s="6"/>
      <c r="H53" s="6">
        <v>107.783310634679</v>
      </c>
      <c r="I53" s="6">
        <v>164.867436903505</v>
      </c>
      <c r="J53" s="6">
        <v>200.135862749705</v>
      </c>
      <c r="K53" s="6">
        <v>239.145824259614</v>
      </c>
      <c r="L53" s="6">
        <v>324.059889913423</v>
      </c>
      <c r="M53" s="6"/>
      <c r="N53" s="6">
        <v>106.214902660262</v>
      </c>
      <c r="O53" s="6">
        <v>149.167110538529</v>
      </c>
      <c r="P53" s="6">
        <v>200.135862749705</v>
      </c>
      <c r="Q53" s="6">
        <v>259.328010961583</v>
      </c>
      <c r="R53" s="6">
        <v>326.930211297146</v>
      </c>
      <c r="S53" s="6">
        <f t="shared" si="0"/>
        <v>0</v>
      </c>
      <c r="T53" s="16">
        <f t="shared" si="1"/>
        <v>-7.95953088437288</v>
      </c>
      <c r="U53">
        <f t="shared" si="2"/>
        <v>0</v>
      </c>
      <c r="V53">
        <f t="shared" si="3"/>
        <v>0</v>
      </c>
      <c r="W53" s="12">
        <f>+'CCCR Calculator'!$E$7</f>
        <v>0</v>
      </c>
    </row>
    <row r="54" spans="1:23" ht="14.25">
      <c r="A54" s="18">
        <v>24.5</v>
      </c>
      <c r="B54" s="3" t="s">
        <v>69</v>
      </c>
      <c r="C54" s="9">
        <v>2</v>
      </c>
      <c r="D54" s="6">
        <v>0.45676980101346</v>
      </c>
      <c r="E54" s="6">
        <v>195.728136963016</v>
      </c>
      <c r="F54" s="6">
        <v>0.273286417365608</v>
      </c>
      <c r="G54" s="6"/>
      <c r="H54" s="6">
        <v>105.894120188909</v>
      </c>
      <c r="I54" s="6">
        <v>161.446339474078</v>
      </c>
      <c r="J54" s="6">
        <v>195.728136963016</v>
      </c>
      <c r="K54" s="6">
        <v>233.622240604675</v>
      </c>
      <c r="L54" s="6">
        <v>316.043449650228</v>
      </c>
      <c r="M54" s="6"/>
      <c r="N54" s="6">
        <v>104.366247783984</v>
      </c>
      <c r="O54" s="6">
        <v>146.176676634933</v>
      </c>
      <c r="P54" s="6">
        <v>195.728136963016</v>
      </c>
      <c r="Q54" s="6">
        <v>253.218975345244</v>
      </c>
      <c r="R54" s="6">
        <v>318.828293319287</v>
      </c>
      <c r="S54" s="6">
        <f t="shared" si="0"/>
        <v>0</v>
      </c>
      <c r="T54" s="16">
        <f t="shared" si="1"/>
        <v>-8.01096011626996</v>
      </c>
      <c r="U54">
        <f t="shared" si="2"/>
        <v>0</v>
      </c>
      <c r="V54">
        <f t="shared" si="3"/>
        <v>0</v>
      </c>
      <c r="W54" s="12">
        <f>+'CCCR Calculator'!$E$7</f>
        <v>0</v>
      </c>
    </row>
    <row r="55" spans="1:23" ht="14.25">
      <c r="A55" s="18">
        <v>25</v>
      </c>
      <c r="B55" s="3" t="s">
        <v>70</v>
      </c>
      <c r="C55" s="9">
        <v>31</v>
      </c>
      <c r="D55" s="6">
        <v>0.45676980101346</v>
      </c>
      <c r="E55" s="6">
        <v>191.816815971662</v>
      </c>
      <c r="F55" s="6">
        <v>0.27160519552557</v>
      </c>
      <c r="G55" s="6"/>
      <c r="H55" s="6">
        <v>104.231254824216</v>
      </c>
      <c r="I55" s="6">
        <v>158.416063790993</v>
      </c>
      <c r="J55" s="6">
        <v>191.816815971662</v>
      </c>
      <c r="K55" s="6">
        <v>228.714269189302</v>
      </c>
      <c r="L55" s="6">
        <v>308.908426179595</v>
      </c>
      <c r="M55" s="6"/>
      <c r="N55" s="6">
        <v>102.739550892193</v>
      </c>
      <c r="O55" s="6">
        <v>143.530904690413</v>
      </c>
      <c r="P55" s="6">
        <v>191.816815971662</v>
      </c>
      <c r="Q55" s="6">
        <v>247.78803065255</v>
      </c>
      <c r="R55" s="6">
        <v>311.616897109537</v>
      </c>
      <c r="S55" s="6">
        <f t="shared" si="0"/>
        <v>0</v>
      </c>
      <c r="T55" s="16">
        <f t="shared" si="1"/>
        <v>-8.060547537015296</v>
      </c>
      <c r="U55">
        <f t="shared" si="2"/>
        <v>0</v>
      </c>
      <c r="V55">
        <f t="shared" si="3"/>
        <v>0</v>
      </c>
      <c r="W55" s="12">
        <f>+'CCCR Calculator'!$E$7</f>
        <v>0</v>
      </c>
    </row>
    <row r="56" spans="1:23" ht="14.25">
      <c r="A56" s="18">
        <v>25.5</v>
      </c>
      <c r="B56" s="3" t="s">
        <v>71</v>
      </c>
      <c r="C56" s="9">
        <v>3</v>
      </c>
      <c r="D56" s="6">
        <v>0.45676980101346</v>
      </c>
      <c r="E56" s="6">
        <v>188.319642426493</v>
      </c>
      <c r="F56" s="6">
        <v>0.270008749050749</v>
      </c>
      <c r="G56" s="6"/>
      <c r="H56" s="6">
        <v>102.754462905263</v>
      </c>
      <c r="I56" s="6">
        <v>155.710669366906</v>
      </c>
      <c r="J56" s="6">
        <v>188.319642426493</v>
      </c>
      <c r="K56" s="6">
        <v>224.321330880138</v>
      </c>
      <c r="L56" s="6">
        <v>302.513642814105</v>
      </c>
      <c r="M56" s="6"/>
      <c r="N56" s="6">
        <v>101.295249009664</v>
      </c>
      <c r="O56" s="6">
        <v>141.17102288536</v>
      </c>
      <c r="P56" s="6">
        <v>188.319642426493</v>
      </c>
      <c r="Q56" s="6">
        <v>242.925027622576</v>
      </c>
      <c r="R56" s="6">
        <v>305.153460058861</v>
      </c>
      <c r="S56" s="6">
        <f t="shared" si="0"/>
        <v>0</v>
      </c>
      <c r="T56" s="16">
        <f t="shared" si="1"/>
        <v>-8.108206113805252</v>
      </c>
      <c r="U56">
        <f t="shared" si="2"/>
        <v>0</v>
      </c>
      <c r="V56">
        <f t="shared" si="3"/>
        <v>0</v>
      </c>
      <c r="W56" s="12">
        <f>+'CCCR Calculator'!$E$7</f>
        <v>0</v>
      </c>
    </row>
    <row r="57" spans="1:23" ht="14.25">
      <c r="A57" s="18">
        <v>26</v>
      </c>
      <c r="B57" s="3" t="s">
        <v>72</v>
      </c>
      <c r="C57" s="9">
        <v>20</v>
      </c>
      <c r="D57" s="6">
        <v>0.45676980101346</v>
      </c>
      <c r="E57" s="6">
        <v>185.154358978358</v>
      </c>
      <c r="F57" s="6">
        <v>0.268497278802723</v>
      </c>
      <c r="G57" s="6"/>
      <c r="H57" s="6">
        <v>101.422475004699</v>
      </c>
      <c r="I57" s="6">
        <v>153.263765772327</v>
      </c>
      <c r="J57" s="6">
        <v>185.154358978358</v>
      </c>
      <c r="K57" s="6">
        <v>220.343405053673</v>
      </c>
      <c r="L57" s="6">
        <v>296.719855916892</v>
      </c>
      <c r="M57" s="6"/>
      <c r="N57" s="6">
        <v>99.9927495887836</v>
      </c>
      <c r="O57" s="6">
        <v>139.037630291243</v>
      </c>
      <c r="P57" s="6">
        <v>185.154358978358</v>
      </c>
      <c r="Q57" s="6">
        <v>238.52068468577</v>
      </c>
      <c r="R57" s="6">
        <v>299.297402089393</v>
      </c>
      <c r="S57" s="6">
        <f t="shared" si="0"/>
        <v>0</v>
      </c>
      <c r="T57" s="16">
        <f t="shared" si="1"/>
        <v>-8.153850197650453</v>
      </c>
      <c r="U57">
        <f t="shared" si="2"/>
        <v>0</v>
      </c>
      <c r="V57">
        <f t="shared" si="3"/>
        <v>0</v>
      </c>
      <c r="W57" s="12">
        <f>+'CCCR Calculator'!$E$7</f>
        <v>0</v>
      </c>
    </row>
    <row r="58" spans="1:23" ht="14.25">
      <c r="A58" s="18">
        <v>26.5</v>
      </c>
      <c r="B58" s="3" t="s">
        <v>73</v>
      </c>
      <c r="C58" s="9">
        <v>2</v>
      </c>
      <c r="D58" s="6">
        <v>0.45676980101346</v>
      </c>
      <c r="E58" s="6">
        <v>182.238708278107</v>
      </c>
      <c r="F58" s="6">
        <v>0.267070985643067</v>
      </c>
      <c r="G58" s="6"/>
      <c r="H58" s="6">
        <v>100.193093420469</v>
      </c>
      <c r="I58" s="6">
        <v>151.008553677467</v>
      </c>
      <c r="J58" s="6">
        <v>182.238708278107</v>
      </c>
      <c r="K58" s="6">
        <v>216.680977361702</v>
      </c>
      <c r="L58" s="6">
        <v>291.389571056054</v>
      </c>
      <c r="M58" s="6"/>
      <c r="N58" s="6">
        <v>98.7905209327159</v>
      </c>
      <c r="O58" s="6">
        <v>137.07075381324</v>
      </c>
      <c r="P58" s="6">
        <v>182.238708278107</v>
      </c>
      <c r="Q58" s="6">
        <v>234.466506426082</v>
      </c>
      <c r="R58" s="6">
        <v>293.909937019023</v>
      </c>
      <c r="S58" s="6">
        <f t="shared" si="0"/>
        <v>0</v>
      </c>
      <c r="T58" s="16">
        <f t="shared" si="1"/>
        <v>-8.197395851753482</v>
      </c>
      <c r="U58">
        <f t="shared" si="2"/>
        <v>0</v>
      </c>
      <c r="V58">
        <f t="shared" si="3"/>
        <v>0</v>
      </c>
      <c r="W58" s="12">
        <f>+'CCCR Calculator'!$E$7</f>
        <v>0</v>
      </c>
    </row>
    <row r="59" spans="1:23" ht="14.25">
      <c r="A59" s="18">
        <v>27</v>
      </c>
      <c r="B59" s="3" t="s">
        <v>74</v>
      </c>
      <c r="C59" s="9">
        <v>43</v>
      </c>
      <c r="D59" s="6">
        <v>0.45676980101346</v>
      </c>
      <c r="E59" s="6">
        <v>179.49043297659</v>
      </c>
      <c r="F59" s="6">
        <v>0.265730070433361</v>
      </c>
      <c r="G59" s="6"/>
      <c r="H59" s="6">
        <v>99.0232836363856</v>
      </c>
      <c r="I59" s="6">
        <v>148.877866277118</v>
      </c>
      <c r="J59" s="6">
        <v>179.49043297659</v>
      </c>
      <c r="K59" s="6">
        <v>213.234987440057</v>
      </c>
      <c r="L59" s="6">
        <v>286.3868599565</v>
      </c>
      <c r="M59" s="6"/>
      <c r="N59" s="6">
        <v>97.6461846265165</v>
      </c>
      <c r="O59" s="6">
        <v>135.209905811841</v>
      </c>
      <c r="P59" s="6">
        <v>179.49043297659</v>
      </c>
      <c r="Q59" s="6">
        <v>230.654702080765</v>
      </c>
      <c r="R59" s="6">
        <v>288.853884771117</v>
      </c>
      <c r="S59" s="6">
        <f t="shared" si="0"/>
        <v>0</v>
      </c>
      <c r="T59" s="16">
        <f t="shared" si="1"/>
        <v>-8.238761184475035</v>
      </c>
      <c r="U59">
        <f t="shared" si="2"/>
        <v>0</v>
      </c>
      <c r="V59">
        <f t="shared" si="3"/>
        <v>0</v>
      </c>
      <c r="W59" s="12">
        <f>+'CCCR Calculator'!$E$7</f>
        <v>0</v>
      </c>
    </row>
    <row r="60" spans="1:23" ht="14.25">
      <c r="A60" s="18">
        <v>27.5</v>
      </c>
      <c r="B60" s="3" t="s">
        <v>75</v>
      </c>
      <c r="C60" s="9">
        <v>1</v>
      </c>
      <c r="D60" s="6">
        <v>0.45676980101346</v>
      </c>
      <c r="E60" s="6">
        <v>176.835267527301</v>
      </c>
      <c r="F60" s="6">
        <v>0.264474708192676</v>
      </c>
      <c r="G60" s="6"/>
      <c r="H60" s="6">
        <v>97.8736973618958</v>
      </c>
      <c r="I60" s="6">
        <v>146.810848764824</v>
      </c>
      <c r="J60" s="6">
        <v>176.835267527301</v>
      </c>
      <c r="K60" s="6">
        <v>209.916260010976</v>
      </c>
      <c r="L60" s="6">
        <v>281.589892619836</v>
      </c>
      <c r="M60" s="6"/>
      <c r="N60" s="6">
        <v>96.5209785563326</v>
      </c>
      <c r="O60" s="6">
        <v>133.400175113137</v>
      </c>
      <c r="P60" s="6">
        <v>176.835267527301</v>
      </c>
      <c r="Q60" s="6">
        <v>226.988357207733</v>
      </c>
      <c r="R60" s="6">
        <v>284.006307710511</v>
      </c>
      <c r="S60" s="6">
        <f t="shared" si="0"/>
        <v>0</v>
      </c>
      <c r="T60" s="16">
        <f t="shared" si="1"/>
        <v>-8.277867493625306</v>
      </c>
      <c r="U60">
        <f t="shared" si="2"/>
        <v>0</v>
      </c>
      <c r="V60">
        <f t="shared" si="3"/>
        <v>0</v>
      </c>
      <c r="W60" s="12">
        <f>+'CCCR Calculator'!$E$7</f>
        <v>0</v>
      </c>
    </row>
    <row r="61" spans="1:23" ht="14.25">
      <c r="A61" s="18">
        <v>28</v>
      </c>
      <c r="B61" s="3" t="s">
        <v>76</v>
      </c>
      <c r="C61" s="9">
        <v>28</v>
      </c>
      <c r="D61" s="6">
        <v>0.45676980101346</v>
      </c>
      <c r="E61" s="6">
        <v>174.258010800158</v>
      </c>
      <c r="F61" s="6">
        <v>0.263304882947831</v>
      </c>
      <c r="G61" s="6"/>
      <c r="H61" s="6">
        <v>96.7372268888346</v>
      </c>
      <c r="I61" s="6">
        <v>144.795483881144</v>
      </c>
      <c r="J61" s="6">
        <v>174.258010800158</v>
      </c>
      <c r="K61" s="6">
        <v>206.705979473118</v>
      </c>
      <c r="L61" s="6">
        <v>276.971742585391</v>
      </c>
      <c r="M61" s="6"/>
      <c r="N61" s="6">
        <v>95.4079241204665</v>
      </c>
      <c r="O61" s="6">
        <v>131.630929642054</v>
      </c>
      <c r="P61" s="6">
        <v>174.258010800158</v>
      </c>
      <c r="Q61" s="6">
        <v>223.446755282736</v>
      </c>
      <c r="R61" s="6">
        <v>279.340000578154</v>
      </c>
      <c r="S61" s="6">
        <f t="shared" si="0"/>
        <v>0</v>
      </c>
      <c r="T61" s="16">
        <f t="shared" si="1"/>
        <v>-8.314644853236382</v>
      </c>
      <c r="U61">
        <f t="shared" si="2"/>
        <v>0</v>
      </c>
      <c r="V61">
        <f t="shared" si="3"/>
        <v>0</v>
      </c>
      <c r="W61" s="12">
        <f>+'CCCR Calculator'!$E$7</f>
        <v>0</v>
      </c>
    </row>
    <row r="62" spans="1:23" ht="14.25">
      <c r="A62" s="18">
        <v>28.5</v>
      </c>
      <c r="B62" s="3" t="s">
        <v>77</v>
      </c>
      <c r="C62" s="9">
        <v>4</v>
      </c>
      <c r="D62" s="6">
        <v>0.45676980101346</v>
      </c>
      <c r="E62" s="6">
        <v>171.769934511342</v>
      </c>
      <c r="F62" s="6">
        <v>0.262220493122352</v>
      </c>
      <c r="G62" s="6"/>
      <c r="H62" s="6">
        <v>95.621376094411</v>
      </c>
      <c r="I62" s="6">
        <v>142.84171030229</v>
      </c>
      <c r="J62" s="6">
        <v>171.769934511342</v>
      </c>
      <c r="K62" s="6">
        <v>203.616786655189</v>
      </c>
      <c r="L62" s="6">
        <v>272.54775538945</v>
      </c>
      <c r="M62" s="6"/>
      <c r="N62" s="6">
        <v>94.3144517072291</v>
      </c>
      <c r="O62" s="6">
        <v>129.911478100125</v>
      </c>
      <c r="P62" s="6">
        <v>171.769934511342</v>
      </c>
      <c r="Q62" s="6">
        <v>220.043210384993</v>
      </c>
      <c r="R62" s="6">
        <v>274.870395096663</v>
      </c>
      <c r="S62" s="6">
        <f t="shared" si="0"/>
        <v>0</v>
      </c>
      <c r="T62" s="16">
        <f t="shared" si="1"/>
        <v>-8.349029336973564</v>
      </c>
      <c r="U62">
        <f t="shared" si="2"/>
        <v>0</v>
      </c>
      <c r="V62">
        <f t="shared" si="3"/>
        <v>0</v>
      </c>
      <c r="W62" s="12">
        <f>+'CCCR Calculator'!$E$7</f>
        <v>0</v>
      </c>
    </row>
    <row r="63" spans="1:23" ht="14.25">
      <c r="A63" s="18">
        <v>29</v>
      </c>
      <c r="B63" s="3" t="s">
        <v>78</v>
      </c>
      <c r="C63" s="9">
        <v>38</v>
      </c>
      <c r="D63" s="6">
        <v>0.45676980101346</v>
      </c>
      <c r="E63" s="6">
        <v>169.382435248949</v>
      </c>
      <c r="F63" s="6">
        <v>0.261221436735973</v>
      </c>
      <c r="G63" s="6"/>
      <c r="H63" s="6">
        <v>94.5337392629566</v>
      </c>
      <c r="I63" s="6">
        <v>140.959574972042</v>
      </c>
      <c r="J63" s="6">
        <v>169.382435248949</v>
      </c>
      <c r="K63" s="6">
        <v>200.661469132717</v>
      </c>
      <c r="L63" s="6">
        <v>268.333480266839</v>
      </c>
      <c r="M63" s="6"/>
      <c r="N63" s="6">
        <v>93.2480818310756</v>
      </c>
      <c r="O63" s="6">
        <v>128.251231265808</v>
      </c>
      <c r="P63" s="6">
        <v>169.382435248949</v>
      </c>
      <c r="Q63" s="6">
        <v>216.791195840036</v>
      </c>
      <c r="R63" s="6">
        <v>270.613128791917</v>
      </c>
      <c r="S63" s="6">
        <f t="shared" si="0"/>
        <v>0</v>
      </c>
      <c r="T63" s="16">
        <f t="shared" si="1"/>
        <v>-8.380960679145915</v>
      </c>
      <c r="U63">
        <f t="shared" si="2"/>
        <v>0</v>
      </c>
      <c r="V63">
        <f t="shared" si="3"/>
        <v>0</v>
      </c>
      <c r="W63" s="12">
        <f>+'CCCR Calculator'!$E$7</f>
        <v>0</v>
      </c>
    </row>
    <row r="64" spans="1:23" ht="14.25">
      <c r="A64" s="18">
        <v>29.5</v>
      </c>
      <c r="B64" s="3" t="s">
        <v>79</v>
      </c>
      <c r="C64" s="9">
        <v>2</v>
      </c>
      <c r="D64" s="6">
        <v>0.45676980101346</v>
      </c>
      <c r="E64" s="6">
        <v>167.106909601077</v>
      </c>
      <c r="F64" s="6">
        <v>0.260307611808429</v>
      </c>
      <c r="G64" s="6"/>
      <c r="H64" s="6">
        <v>93.4819175453942</v>
      </c>
      <c r="I64" s="6">
        <v>139.159123503658</v>
      </c>
      <c r="J64" s="6">
        <v>167.106909601077</v>
      </c>
      <c r="K64" s="6">
        <v>197.852819956237</v>
      </c>
      <c r="L64" s="6">
        <v>264.344494448055</v>
      </c>
      <c r="M64" s="6"/>
      <c r="N64" s="6">
        <v>92.2163423405438</v>
      </c>
      <c r="O64" s="6">
        <v>126.659599369927</v>
      </c>
      <c r="P64" s="6">
        <v>167.106909601077</v>
      </c>
      <c r="Q64" s="6">
        <v>213.704194625572</v>
      </c>
      <c r="R64" s="6">
        <v>266.583868150108</v>
      </c>
      <c r="S64" s="6">
        <f t="shared" si="0"/>
        <v>0</v>
      </c>
      <c r="T64" s="16">
        <f t="shared" si="1"/>
        <v>-8.410382526367984</v>
      </c>
      <c r="U64">
        <f t="shared" si="2"/>
        <v>0</v>
      </c>
      <c r="V64">
        <f t="shared" si="3"/>
        <v>0</v>
      </c>
      <c r="W64" s="12">
        <f>+'CCCR Calculator'!$E$7</f>
        <v>0</v>
      </c>
    </row>
    <row r="65" spans="1:23" ht="14.25">
      <c r="A65" s="19">
        <v>30</v>
      </c>
      <c r="B65" s="3" t="s">
        <v>80</v>
      </c>
      <c r="C65" s="9">
        <v>38</v>
      </c>
      <c r="D65" s="6">
        <v>0.45676980101346</v>
      </c>
      <c r="E65" s="6">
        <v>164.954754155822</v>
      </c>
      <c r="F65" s="6">
        <v>0.259478916359457</v>
      </c>
      <c r="G65" s="6"/>
      <c r="H65" s="6">
        <v>92.4735043922507</v>
      </c>
      <c r="I65" s="6">
        <v>137.450394208452</v>
      </c>
      <c r="J65" s="6">
        <v>164.954754155822</v>
      </c>
      <c r="K65" s="6">
        <v>195.203644650231</v>
      </c>
      <c r="L65" s="6">
        <v>260.596426399674</v>
      </c>
      <c r="M65" s="6"/>
      <c r="N65" s="6">
        <v>91.2267536412358</v>
      </c>
      <c r="O65" s="6">
        <v>125.145983605133</v>
      </c>
      <c r="P65" s="6">
        <v>164.954754155822</v>
      </c>
      <c r="Q65" s="6">
        <v>210.795710120498</v>
      </c>
      <c r="R65" s="6">
        <v>262.798332426006</v>
      </c>
      <c r="S65" s="6">
        <f t="shared" si="0"/>
        <v>0</v>
      </c>
      <c r="T65" s="16">
        <f t="shared" si="1"/>
        <v>-8.437242688347617</v>
      </c>
      <c r="U65">
        <f t="shared" si="2"/>
        <v>0</v>
      </c>
      <c r="V65">
        <f t="shared" si="3"/>
        <v>0</v>
      </c>
      <c r="W65" s="12">
        <f>+'CCCR Calculator'!$E$7</f>
        <v>0</v>
      </c>
    </row>
    <row r="66" spans="1:23" ht="14.25">
      <c r="A66" s="19">
        <v>31</v>
      </c>
      <c r="B66" s="3" t="s">
        <v>81</v>
      </c>
      <c r="C66" s="9">
        <v>31</v>
      </c>
      <c r="D66" s="6">
        <v>0.45676980101346</v>
      </c>
      <c r="E66" s="6">
        <v>161.066140225549</v>
      </c>
      <c r="F66" s="6">
        <v>0.258076505976169</v>
      </c>
      <c r="G66" s="6"/>
      <c r="H66" s="6">
        <v>90.6171516756253</v>
      </c>
      <c r="I66" s="6">
        <v>134.348183116229</v>
      </c>
      <c r="J66" s="6">
        <v>161.066140225549</v>
      </c>
      <c r="K66" s="6">
        <v>190.435041962865</v>
      </c>
      <c r="L66" s="6">
        <v>253.885952457702</v>
      </c>
      <c r="M66" s="6"/>
      <c r="N66" s="6">
        <v>89.4039843534082</v>
      </c>
      <c r="O66" s="6">
        <v>122.390309184347</v>
      </c>
      <c r="P66" s="6">
        <v>161.066140225549</v>
      </c>
      <c r="Q66" s="6">
        <v>205.568471006984</v>
      </c>
      <c r="R66" s="6">
        <v>256.021718776831</v>
      </c>
      <c r="S66" s="6">
        <f t="shared" si="0"/>
        <v>0</v>
      </c>
      <c r="T66" s="16">
        <f t="shared" si="1"/>
        <v>-8.483091405601842</v>
      </c>
      <c r="U66">
        <f t="shared" si="2"/>
        <v>0</v>
      </c>
      <c r="V66">
        <f t="shared" si="3"/>
        <v>0</v>
      </c>
      <c r="W66" s="12">
        <f>+'CCCR Calculator'!$E$7</f>
        <v>0</v>
      </c>
    </row>
    <row r="67" spans="1:23" ht="14.25">
      <c r="A67" s="19">
        <v>32</v>
      </c>
      <c r="B67" s="3" t="s">
        <v>82</v>
      </c>
      <c r="C67" s="9">
        <v>51</v>
      </c>
      <c r="D67" s="6">
        <v>0.45676980101346</v>
      </c>
      <c r="E67" s="6">
        <v>157.807766162905</v>
      </c>
      <c r="F67" s="6">
        <v>0.257013389743991</v>
      </c>
      <c r="G67" s="6"/>
      <c r="H67" s="6">
        <v>89.0247215597911</v>
      </c>
      <c r="I67" s="6">
        <v>131.732875927973</v>
      </c>
      <c r="J67" s="6">
        <v>157.807766162905</v>
      </c>
      <c r="K67" s="6">
        <v>186.458619423876</v>
      </c>
      <c r="L67" s="6">
        <v>248.328988666754</v>
      </c>
      <c r="M67" s="6"/>
      <c r="N67" s="6">
        <v>87.8392271791614</v>
      </c>
      <c r="O67" s="6">
        <v>120.058914961703</v>
      </c>
      <c r="P67" s="6">
        <v>157.807766162905</v>
      </c>
      <c r="Q67" s="6">
        <v>201.218319906464</v>
      </c>
      <c r="R67" s="6">
        <v>250.410996442248</v>
      </c>
      <c r="S67" s="6">
        <f t="shared" si="0"/>
        <v>0</v>
      </c>
      <c r="T67" s="16">
        <f t="shared" si="1"/>
        <v>-8.518181064476533</v>
      </c>
      <c r="U67">
        <f t="shared" si="2"/>
        <v>0</v>
      </c>
      <c r="V67">
        <f t="shared" si="3"/>
        <v>0</v>
      </c>
      <c r="W67" s="12">
        <f>+'CCCR Calculator'!$E$7</f>
        <v>0</v>
      </c>
    </row>
    <row r="68" spans="1:23" ht="14.25">
      <c r="A68" s="19">
        <v>33</v>
      </c>
      <c r="B68" s="3" t="s">
        <v>83</v>
      </c>
      <c r="C68" s="9">
        <v>53</v>
      </c>
      <c r="D68" s="6">
        <v>0.45676980101346</v>
      </c>
      <c r="E68" s="6">
        <v>155.266788130913</v>
      </c>
      <c r="F68" s="6">
        <v>0.256288719924019</v>
      </c>
      <c r="G68" s="6"/>
      <c r="H68" s="6">
        <v>87.7529389028363</v>
      </c>
      <c r="I68" s="6">
        <v>129.680558313001</v>
      </c>
      <c r="J68" s="6">
        <v>155.266788130913</v>
      </c>
      <c r="K68" s="6">
        <v>183.373232433801</v>
      </c>
      <c r="L68" s="6">
        <v>244.048434424581</v>
      </c>
      <c r="M68" s="6"/>
      <c r="N68" s="6">
        <v>86.5886405854065</v>
      </c>
      <c r="O68" s="6">
        <v>118.222768561012</v>
      </c>
      <c r="P68" s="6">
        <v>155.266788130913</v>
      </c>
      <c r="Q68" s="6">
        <v>197.84998368515</v>
      </c>
      <c r="R68" s="6">
        <v>246.089850583892</v>
      </c>
      <c r="S68" s="6">
        <f aca="true" t="shared" si="4" ref="S68:S125">W68/0.13</f>
        <v>0</v>
      </c>
      <c r="T68" s="16">
        <f aca="true" t="shared" si="5" ref="T68:T125">(V68-1)/(D68*F68)</f>
        <v>-8.542266668947589</v>
      </c>
      <c r="U68">
        <f aca="true" t="shared" si="6" ref="U68:U125">S68/E68</f>
        <v>0</v>
      </c>
      <c r="V68">
        <f aca="true" t="shared" si="7" ref="V68:V125">POWER(U68,D68)</f>
        <v>0</v>
      </c>
      <c r="W68" s="12">
        <f>+'CCCR Calculator'!$E$7</f>
        <v>0</v>
      </c>
    </row>
    <row r="69" spans="1:23" ht="14.25">
      <c r="A69" s="19">
        <v>34</v>
      </c>
      <c r="B69" s="3" t="s">
        <v>84</v>
      </c>
      <c r="C69" s="9">
        <v>63</v>
      </c>
      <c r="D69" s="6">
        <v>0.45676980101346</v>
      </c>
      <c r="E69" s="6">
        <v>153.374219232034</v>
      </c>
      <c r="F69" s="6">
        <v>0.255900408789736</v>
      </c>
      <c r="G69" s="6"/>
      <c r="H69" s="6">
        <v>86.7689455934265</v>
      </c>
      <c r="I69" s="6">
        <v>128.13629354107</v>
      </c>
      <c r="J69" s="6">
        <v>153.374219232034</v>
      </c>
      <c r="K69" s="6">
        <v>181.094102645953</v>
      </c>
      <c r="L69" s="6">
        <v>240.924484008562</v>
      </c>
      <c r="M69" s="6"/>
      <c r="N69" s="6">
        <v>85.6199572685105</v>
      </c>
      <c r="O69" s="6">
        <v>116.83310072239</v>
      </c>
      <c r="P69" s="6">
        <v>153.374219232034</v>
      </c>
      <c r="Q69" s="6">
        <v>195.37043082984</v>
      </c>
      <c r="R69" s="6">
        <v>242.937279051463</v>
      </c>
      <c r="S69" s="6">
        <f t="shared" si="4"/>
        <v>0</v>
      </c>
      <c r="T69" s="16">
        <f t="shared" si="5"/>
        <v>-8.555228966566629</v>
      </c>
      <c r="U69">
        <f t="shared" si="6"/>
        <v>0</v>
      </c>
      <c r="V69">
        <f t="shared" si="7"/>
        <v>0</v>
      </c>
      <c r="W69" s="12">
        <f>+'CCCR Calculator'!$E$7</f>
        <v>0</v>
      </c>
    </row>
    <row r="70" spans="1:23" ht="14.25">
      <c r="A70" s="19">
        <v>35</v>
      </c>
      <c r="B70" s="3" t="s">
        <v>85</v>
      </c>
      <c r="C70" s="9">
        <v>74</v>
      </c>
      <c r="D70" s="6">
        <v>0.45676980101346</v>
      </c>
      <c r="E70" s="6">
        <v>151.858237210317</v>
      </c>
      <c r="F70" s="6">
        <v>0.255844757826858</v>
      </c>
      <c r="G70" s="6"/>
      <c r="H70" s="6">
        <v>85.9234595635147</v>
      </c>
      <c r="I70" s="6">
        <v>126.874938140239</v>
      </c>
      <c r="J70" s="6">
        <v>151.858237210317</v>
      </c>
      <c r="K70" s="6">
        <v>179.297893190568</v>
      </c>
      <c r="L70" s="6">
        <v>238.521968762819</v>
      </c>
      <c r="M70" s="6"/>
      <c r="N70" s="6">
        <v>84.7859868931491</v>
      </c>
      <c r="O70" s="6">
        <v>115.685588365362</v>
      </c>
      <c r="P70" s="6">
        <v>151.858237210317</v>
      </c>
      <c r="Q70" s="6">
        <v>193.429711360675</v>
      </c>
      <c r="R70" s="6">
        <v>240.514338682006</v>
      </c>
      <c r="S70" s="6">
        <f t="shared" si="4"/>
        <v>0</v>
      </c>
      <c r="T70" s="16">
        <f t="shared" si="5"/>
        <v>-8.557089886968813</v>
      </c>
      <c r="U70">
        <f t="shared" si="6"/>
        <v>0</v>
      </c>
      <c r="V70">
        <f t="shared" si="7"/>
        <v>0</v>
      </c>
      <c r="W70" s="12">
        <f>+'CCCR Calculator'!$E$7</f>
        <v>0</v>
      </c>
    </row>
    <row r="71" spans="1:23" ht="14.25">
      <c r="A71" s="19">
        <v>36</v>
      </c>
      <c r="B71" s="3" t="s">
        <v>86</v>
      </c>
      <c r="C71" s="9">
        <v>62</v>
      </c>
      <c r="D71" s="6">
        <v>0.45676980101346</v>
      </c>
      <c r="E71" s="6">
        <v>150.433463981401</v>
      </c>
      <c r="F71" s="6">
        <v>0.25611796086944</v>
      </c>
      <c r="G71" s="6"/>
      <c r="H71" s="6">
        <v>85.0581961941037</v>
      </c>
      <c r="I71" s="6">
        <v>125.659424068898</v>
      </c>
      <c r="J71" s="6">
        <v>150.433463981401</v>
      </c>
      <c r="K71" s="6">
        <v>177.646013795353</v>
      </c>
      <c r="L71" s="6">
        <v>236.387049967238</v>
      </c>
      <c r="M71" s="6"/>
      <c r="N71" s="6">
        <v>83.930623574771</v>
      </c>
      <c r="O71" s="6">
        <v>114.564747120112</v>
      </c>
      <c r="P71" s="6">
        <v>150.433463981401</v>
      </c>
      <c r="Q71" s="6">
        <v>191.661779120976</v>
      </c>
      <c r="R71" s="6">
        <v>238.363306045549</v>
      </c>
      <c r="S71" s="6">
        <f t="shared" si="4"/>
        <v>0</v>
      </c>
      <c r="T71" s="16">
        <f t="shared" si="5"/>
        <v>-8.547961971906426</v>
      </c>
      <c r="U71">
        <f t="shared" si="6"/>
        <v>0</v>
      </c>
      <c r="V71">
        <f t="shared" si="7"/>
        <v>0</v>
      </c>
      <c r="W71" s="12">
        <f>+'CCCR Calculator'!$E$7</f>
        <v>0</v>
      </c>
    </row>
    <row r="72" spans="1:23" ht="14.25">
      <c r="A72" s="19">
        <v>37</v>
      </c>
      <c r="B72" s="3" t="s">
        <v>87</v>
      </c>
      <c r="C72" s="9">
        <v>66</v>
      </c>
      <c r="D72" s="6">
        <v>0.45676980101346</v>
      </c>
      <c r="E72" s="6">
        <v>148.814521460925</v>
      </c>
      <c r="F72" s="6">
        <v>0.25671621175154</v>
      </c>
      <c r="G72" s="6"/>
      <c r="H72" s="6">
        <v>84.0148514249563</v>
      </c>
      <c r="I72" s="6">
        <v>124.252645905685</v>
      </c>
      <c r="J72" s="6">
        <v>148.814521460925</v>
      </c>
      <c r="K72" s="6">
        <v>175.799945639972</v>
      </c>
      <c r="L72" s="6">
        <v>234.066195206458</v>
      </c>
      <c r="M72" s="6"/>
      <c r="N72" s="6">
        <v>82.8977443298373</v>
      </c>
      <c r="O72" s="6">
        <v>113.255048983149</v>
      </c>
      <c r="P72" s="6">
        <v>148.814521460925</v>
      </c>
      <c r="Q72" s="6">
        <v>189.700706447524</v>
      </c>
      <c r="R72" s="6">
        <v>236.026773471978</v>
      </c>
      <c r="S72" s="6">
        <f t="shared" si="4"/>
        <v>0</v>
      </c>
      <c r="T72" s="16">
        <f t="shared" si="5"/>
        <v>-8.528041820565148</v>
      </c>
      <c r="U72">
        <f t="shared" si="6"/>
        <v>0</v>
      </c>
      <c r="V72">
        <f t="shared" si="7"/>
        <v>0</v>
      </c>
      <c r="W72" s="12">
        <f>+'CCCR Calculator'!$E$7</f>
        <v>0</v>
      </c>
    </row>
    <row r="73" spans="1:23" ht="14.25">
      <c r="A73" s="19">
        <v>38</v>
      </c>
      <c r="B73" s="3" t="s">
        <v>88</v>
      </c>
      <c r="C73" s="9">
        <v>87</v>
      </c>
      <c r="D73" s="6">
        <v>0.45676980101346</v>
      </c>
      <c r="E73" s="6">
        <v>146.788452508336</v>
      </c>
      <c r="F73" s="6">
        <v>0.257634289023431</v>
      </c>
      <c r="G73" s="6"/>
      <c r="H73" s="6">
        <v>82.6775191988712</v>
      </c>
      <c r="I73" s="6">
        <v>122.478583297353</v>
      </c>
      <c r="J73" s="6">
        <v>146.788452508336</v>
      </c>
      <c r="K73" s="6">
        <v>173.506001935135</v>
      </c>
      <c r="L73" s="6">
        <v>231.217389597912</v>
      </c>
      <c r="M73" s="6"/>
      <c r="N73" s="6">
        <v>81.5731025908084</v>
      </c>
      <c r="O73" s="6">
        <v>111.596960162342</v>
      </c>
      <c r="P73" s="6">
        <v>146.788452508336</v>
      </c>
      <c r="Q73" s="6">
        <v>187.271776562091</v>
      </c>
      <c r="R73" s="6">
        <v>233.159746625652</v>
      </c>
      <c r="S73" s="6">
        <f t="shared" si="4"/>
        <v>0</v>
      </c>
      <c r="T73" s="16">
        <f t="shared" si="5"/>
        <v>-8.49765222685511</v>
      </c>
      <c r="U73">
        <f t="shared" si="6"/>
        <v>0</v>
      </c>
      <c r="V73">
        <f t="shared" si="7"/>
        <v>0</v>
      </c>
      <c r="W73" s="12">
        <f>+'CCCR Calculator'!$E$7</f>
        <v>0</v>
      </c>
    </row>
    <row r="74" spans="1:23" ht="14.25">
      <c r="A74" s="19">
        <v>39</v>
      </c>
      <c r="B74" s="3" t="s">
        <v>89</v>
      </c>
      <c r="C74" s="9">
        <v>76</v>
      </c>
      <c r="D74" s="6">
        <v>0.45676980101346</v>
      </c>
      <c r="E74" s="6">
        <v>144.43198375831</v>
      </c>
      <c r="F74" s="6">
        <v>0.258861310100245</v>
      </c>
      <c r="G74" s="6"/>
      <c r="H74" s="6">
        <v>81.0961787107675</v>
      </c>
      <c r="I74" s="6">
        <v>120.404062835147</v>
      </c>
      <c r="J74" s="6">
        <v>144.43198375831</v>
      </c>
      <c r="K74" s="6">
        <v>170.851550781208</v>
      </c>
      <c r="L74" s="6">
        <v>227.950365336733</v>
      </c>
      <c r="M74" s="6"/>
      <c r="N74" s="6">
        <v>80.006194850952</v>
      </c>
      <c r="O74" s="6">
        <v>109.65279210099</v>
      </c>
      <c r="P74" s="6">
        <v>144.43198375831</v>
      </c>
      <c r="Q74" s="6">
        <v>184.467760917638</v>
      </c>
      <c r="R74" s="6">
        <v>229.872698564371</v>
      </c>
      <c r="S74" s="6">
        <f t="shared" si="4"/>
        <v>0</v>
      </c>
      <c r="T74" s="16">
        <f t="shared" si="5"/>
        <v>-8.45737274908476</v>
      </c>
      <c r="U74">
        <f t="shared" si="6"/>
        <v>0</v>
      </c>
      <c r="V74">
        <f t="shared" si="7"/>
        <v>0</v>
      </c>
      <c r="W74" s="12">
        <f>+'CCCR Calculator'!$E$7</f>
        <v>0</v>
      </c>
    </row>
    <row r="75" spans="1:23" ht="14.25">
      <c r="A75" s="19">
        <v>40</v>
      </c>
      <c r="B75" s="3" t="s">
        <v>90</v>
      </c>
      <c r="C75" s="9">
        <v>81</v>
      </c>
      <c r="D75" s="6">
        <v>0.45676980101346</v>
      </c>
      <c r="E75" s="6">
        <v>141.894262789334</v>
      </c>
      <c r="F75" s="6">
        <v>0.260384977113332</v>
      </c>
      <c r="G75" s="6"/>
      <c r="H75" s="6">
        <v>79.361921370759</v>
      </c>
      <c r="I75" s="6">
        <v>118.156460939261</v>
      </c>
      <c r="J75" s="6">
        <v>141.894262789334</v>
      </c>
      <c r="K75" s="6">
        <v>168.009427731657</v>
      </c>
      <c r="L75" s="6">
        <v>224.488503023611</v>
      </c>
      <c r="M75" s="6"/>
      <c r="N75" s="6">
        <v>78.2870903958128</v>
      </c>
      <c r="O75" s="6">
        <v>107.540092120814</v>
      </c>
      <c r="P75" s="6">
        <v>141.894262789334</v>
      </c>
      <c r="Q75" s="6">
        <v>181.473620362521</v>
      </c>
      <c r="R75" s="6">
        <v>226.39069922453</v>
      </c>
      <c r="S75" s="6">
        <f t="shared" si="4"/>
        <v>0</v>
      </c>
      <c r="T75" s="16">
        <f t="shared" si="5"/>
        <v>-8.407883642539444</v>
      </c>
      <c r="U75">
        <f t="shared" si="6"/>
        <v>0</v>
      </c>
      <c r="V75">
        <f t="shared" si="7"/>
        <v>0</v>
      </c>
      <c r="W75" s="12">
        <f>+'CCCR Calculator'!$E$7</f>
        <v>0</v>
      </c>
    </row>
    <row r="76" spans="1:23" ht="14.25">
      <c r="A76" s="18">
        <v>41</v>
      </c>
      <c r="B76" s="3" t="s">
        <v>91</v>
      </c>
      <c r="C76" s="9">
        <v>72</v>
      </c>
      <c r="D76" s="6">
        <v>0.45676980101346</v>
      </c>
      <c r="E76" s="6">
        <v>139.324437179891</v>
      </c>
      <c r="F76" s="6">
        <v>0.262192992194041</v>
      </c>
      <c r="G76" s="6"/>
      <c r="H76" s="6">
        <v>77.5649873622422</v>
      </c>
      <c r="I76" s="6">
        <v>115.862782086249</v>
      </c>
      <c r="J76" s="6">
        <v>139.324437179891</v>
      </c>
      <c r="K76" s="6">
        <v>165.152926221833</v>
      </c>
      <c r="L76" s="6">
        <v>221.056759039706</v>
      </c>
      <c r="M76" s="6"/>
      <c r="N76" s="6">
        <v>76.504997043246</v>
      </c>
      <c r="O76" s="6">
        <v>105.375886181909</v>
      </c>
      <c r="P76" s="6">
        <v>139.324437179891</v>
      </c>
      <c r="Q76" s="6">
        <v>178.475025962713</v>
      </c>
      <c r="R76" s="6">
        <v>222.940434412367</v>
      </c>
      <c r="S76" s="6">
        <f t="shared" si="4"/>
        <v>0</v>
      </c>
      <c r="T76" s="16">
        <f t="shared" si="5"/>
        <v>-8.349905050909856</v>
      </c>
      <c r="U76">
        <f t="shared" si="6"/>
        <v>0</v>
      </c>
      <c r="V76">
        <f t="shared" si="7"/>
        <v>0</v>
      </c>
      <c r="W76" s="12">
        <f>+'CCCR Calculator'!$E$7</f>
        <v>0</v>
      </c>
    </row>
    <row r="77" spans="1:23" ht="14.25">
      <c r="A77" s="18">
        <v>42</v>
      </c>
      <c r="B77" s="3" t="s">
        <v>92</v>
      </c>
      <c r="C77" s="9">
        <v>76</v>
      </c>
      <c r="D77" s="6">
        <v>0.45676980101346</v>
      </c>
      <c r="E77" s="6">
        <v>136.869615876849</v>
      </c>
      <c r="F77" s="6">
        <v>0.264272989308422</v>
      </c>
      <c r="G77" s="6"/>
      <c r="H77" s="6">
        <v>75.7930009458057</v>
      </c>
      <c r="I77" s="6">
        <v>113.647697830033</v>
      </c>
      <c r="J77" s="6">
        <v>136.869615876849</v>
      </c>
      <c r="K77" s="6">
        <v>162.453699613547</v>
      </c>
      <c r="L77" s="6">
        <v>217.879507408765</v>
      </c>
      <c r="M77" s="6"/>
      <c r="N77" s="6">
        <v>74.7465035335435</v>
      </c>
      <c r="O77" s="6">
        <v>103.274761741978</v>
      </c>
      <c r="P77" s="6">
        <v>136.869615876849</v>
      </c>
      <c r="Q77" s="6">
        <v>175.656239154091</v>
      </c>
      <c r="R77" s="6">
        <v>219.748046936576</v>
      </c>
      <c r="S77" s="6">
        <f t="shared" si="4"/>
        <v>0</v>
      </c>
      <c r="T77" s="16">
        <f t="shared" si="5"/>
        <v>-8.284185968317654</v>
      </c>
      <c r="U77">
        <f t="shared" si="6"/>
        <v>0</v>
      </c>
      <c r="V77">
        <f t="shared" si="7"/>
        <v>0</v>
      </c>
      <c r="W77" s="12">
        <f>+'CCCR Calculator'!$E$7</f>
        <v>0</v>
      </c>
    </row>
    <row r="78" spans="1:23" ht="14.25">
      <c r="A78" s="18">
        <v>43</v>
      </c>
      <c r="B78" s="3" t="s">
        <v>93</v>
      </c>
      <c r="C78" s="9">
        <v>84</v>
      </c>
      <c r="D78" s="6">
        <v>0.45676980101346</v>
      </c>
      <c r="E78" s="6">
        <v>134.597656022952</v>
      </c>
      <c r="F78" s="6">
        <v>0.266609952496627</v>
      </c>
      <c r="G78" s="6"/>
      <c r="H78" s="6">
        <v>74.088407279854</v>
      </c>
      <c r="I78" s="6">
        <v>111.569519434976</v>
      </c>
      <c r="J78" s="6">
        <v>134.597656022952</v>
      </c>
      <c r="K78" s="6">
        <v>159.990009473546</v>
      </c>
      <c r="L78" s="6">
        <v>215.057261548137</v>
      </c>
      <c r="M78" s="6"/>
      <c r="N78" s="6">
        <v>73.0536090088635</v>
      </c>
      <c r="O78" s="6">
        <v>101.290726329127</v>
      </c>
      <c r="P78" s="6">
        <v>134.597656022952</v>
      </c>
      <c r="Q78" s="6">
        <v>173.100853654856</v>
      </c>
      <c r="R78" s="6">
        <v>216.914794952135</v>
      </c>
      <c r="S78" s="6">
        <f t="shared" si="4"/>
        <v>0</v>
      </c>
      <c r="T78" s="16">
        <f t="shared" si="5"/>
        <v>-8.211571133534068</v>
      </c>
      <c r="U78">
        <f t="shared" si="6"/>
        <v>0</v>
      </c>
      <c r="V78">
        <f t="shared" si="7"/>
        <v>0</v>
      </c>
      <c r="W78" s="12">
        <f>+'CCCR Calculator'!$E$7</f>
        <v>0</v>
      </c>
    </row>
    <row r="79" spans="1:23" ht="14.25">
      <c r="A79" s="18">
        <v>44</v>
      </c>
      <c r="B79" s="3" t="s">
        <v>94</v>
      </c>
      <c r="C79" s="9">
        <v>92</v>
      </c>
      <c r="D79" s="6">
        <v>0.45676980101346</v>
      </c>
      <c r="E79" s="6">
        <v>132.473463864271</v>
      </c>
      <c r="F79" s="6">
        <v>0.269185423451328</v>
      </c>
      <c r="G79" s="6"/>
      <c r="H79" s="6">
        <v>72.4365472725213</v>
      </c>
      <c r="I79" s="6">
        <v>109.601037114375</v>
      </c>
      <c r="J79" s="6">
        <v>132.473463864271</v>
      </c>
      <c r="K79" s="6">
        <v>157.717965194453</v>
      </c>
      <c r="L79" s="6">
        <v>212.526788904012</v>
      </c>
      <c r="M79" s="6"/>
      <c r="N79" s="6">
        <v>71.4119940352272</v>
      </c>
      <c r="O79" s="6">
        <v>99.4000526390606</v>
      </c>
      <c r="P79" s="6">
        <v>132.473463864271</v>
      </c>
      <c r="Q79" s="6">
        <v>170.760402814537</v>
      </c>
      <c r="R79" s="6">
        <v>214.376788495378</v>
      </c>
      <c r="S79" s="6">
        <f t="shared" si="4"/>
        <v>0</v>
      </c>
      <c r="T79" s="16">
        <f t="shared" si="5"/>
        <v>-8.133005724323855</v>
      </c>
      <c r="U79">
        <f t="shared" si="6"/>
        <v>0</v>
      </c>
      <c r="V79">
        <f t="shared" si="7"/>
        <v>0</v>
      </c>
      <c r="W79" s="12">
        <f>+'CCCR Calculator'!$E$7</f>
        <v>0</v>
      </c>
    </row>
    <row r="80" spans="1:23" ht="14.25">
      <c r="A80" s="18">
        <v>45</v>
      </c>
      <c r="B80" s="3" t="s">
        <v>95</v>
      </c>
      <c r="C80" s="9">
        <v>56</v>
      </c>
      <c r="D80" s="6">
        <v>0.45676980101346</v>
      </c>
      <c r="E80" s="6">
        <v>130.455073606596</v>
      </c>
      <c r="F80" s="6">
        <v>0.271980713190695</v>
      </c>
      <c r="G80" s="6"/>
      <c r="H80" s="6">
        <v>70.8190073253564</v>
      </c>
      <c r="I80" s="6">
        <v>107.709364258335</v>
      </c>
      <c r="J80" s="6">
        <v>130.455073606596</v>
      </c>
      <c r="K80" s="6">
        <v>155.585477514028</v>
      </c>
      <c r="L80" s="6">
        <v>210.213758612866</v>
      </c>
      <c r="M80" s="6"/>
      <c r="N80" s="6">
        <v>69.8036371948897</v>
      </c>
      <c r="O80" s="6">
        <v>97.5738670116317</v>
      </c>
      <c r="P80" s="6">
        <v>130.455073606596</v>
      </c>
      <c r="Q80" s="6">
        <v>168.577533464301</v>
      </c>
      <c r="R80" s="6">
        <v>212.058941049525</v>
      </c>
      <c r="S80" s="6">
        <f t="shared" si="4"/>
        <v>0</v>
      </c>
      <c r="T80" s="16">
        <f t="shared" si="5"/>
        <v>-8.049418519978685</v>
      </c>
      <c r="U80">
        <f t="shared" si="6"/>
        <v>0</v>
      </c>
      <c r="V80">
        <f t="shared" si="7"/>
        <v>0</v>
      </c>
      <c r="W80" s="12">
        <f>+'CCCR Calculator'!$E$7</f>
        <v>0</v>
      </c>
    </row>
    <row r="81" spans="1:23" ht="14.25">
      <c r="A81" s="18">
        <v>46</v>
      </c>
      <c r="B81" s="3" t="s">
        <v>96</v>
      </c>
      <c r="C81" s="9">
        <v>80</v>
      </c>
      <c r="D81" s="6">
        <v>0.45676980101346</v>
      </c>
      <c r="E81" s="6">
        <v>128.511588531808</v>
      </c>
      <c r="F81" s="6">
        <v>0.274976314466056</v>
      </c>
      <c r="G81" s="6"/>
      <c r="H81" s="6">
        <v>69.2236668546929</v>
      </c>
      <c r="I81" s="6">
        <v>105.870886978732</v>
      </c>
      <c r="J81" s="6">
        <v>128.511588531808</v>
      </c>
      <c r="K81" s="6">
        <v>153.55348585562</v>
      </c>
      <c r="L81" s="6">
        <v>208.061062810898</v>
      </c>
      <c r="M81" s="6"/>
      <c r="N81" s="6">
        <v>68.2167264918703</v>
      </c>
      <c r="O81" s="6">
        <v>95.7917593311693</v>
      </c>
      <c r="P81" s="6">
        <v>128.511588531808</v>
      </c>
      <c r="Q81" s="6">
        <v>166.508925868499</v>
      </c>
      <c r="R81" s="6">
        <v>209.903529524144</v>
      </c>
      <c r="S81" s="6">
        <f t="shared" si="4"/>
        <v>0</v>
      </c>
      <c r="T81" s="16">
        <f t="shared" si="5"/>
        <v>-7.961727882218903</v>
      </c>
      <c r="U81">
        <f t="shared" si="6"/>
        <v>0</v>
      </c>
      <c r="V81">
        <f t="shared" si="7"/>
        <v>0</v>
      </c>
      <c r="W81" s="12">
        <f>+'CCCR Calculator'!$E$7</f>
        <v>0</v>
      </c>
    </row>
    <row r="82" spans="1:23" ht="14.25">
      <c r="A82" s="18">
        <v>47</v>
      </c>
      <c r="B82" s="3" t="s">
        <v>97</v>
      </c>
      <c r="C82" s="9">
        <v>83</v>
      </c>
      <c r="D82" s="6">
        <v>0.45676980101346</v>
      </c>
      <c r="E82" s="6">
        <v>126.645002175754</v>
      </c>
      <c r="F82" s="6">
        <v>0.278150288660118</v>
      </c>
      <c r="G82" s="6"/>
      <c r="H82" s="6">
        <v>67.6565150727569</v>
      </c>
      <c r="I82" s="6">
        <v>104.089272758915</v>
      </c>
      <c r="J82" s="6">
        <v>126.645002175754</v>
      </c>
      <c r="K82" s="6">
        <v>151.621988441342</v>
      </c>
      <c r="L82" s="6">
        <v>206.063987290426</v>
      </c>
      <c r="M82" s="6"/>
      <c r="N82" s="6">
        <v>66.6573055112223</v>
      </c>
      <c r="O82" s="6">
        <v>94.0580916817854</v>
      </c>
      <c r="P82" s="6">
        <v>126.645002175754</v>
      </c>
      <c r="Q82" s="6">
        <v>164.553498681479</v>
      </c>
      <c r="R82" s="6">
        <v>207.905673482381</v>
      </c>
      <c r="S82" s="6">
        <f t="shared" si="4"/>
        <v>0</v>
      </c>
      <c r="T82" s="16">
        <f t="shared" si="5"/>
        <v>-7.870876569570491</v>
      </c>
      <c r="U82">
        <f t="shared" si="6"/>
        <v>0</v>
      </c>
      <c r="V82">
        <f t="shared" si="7"/>
        <v>0</v>
      </c>
      <c r="W82" s="12">
        <f>+'CCCR Calculator'!$E$7</f>
        <v>0</v>
      </c>
    </row>
    <row r="83" spans="1:23" ht="14.25">
      <c r="A83" s="18">
        <v>48</v>
      </c>
      <c r="B83" s="3" t="s">
        <v>98</v>
      </c>
      <c r="C83" s="9">
        <v>98</v>
      </c>
      <c r="D83" s="6">
        <v>0.45676980101346</v>
      </c>
      <c r="E83" s="6">
        <v>124.863388975917</v>
      </c>
      <c r="F83" s="6">
        <v>0.281480247632962</v>
      </c>
      <c r="G83" s="6"/>
      <c r="H83" s="6">
        <v>66.126394716993</v>
      </c>
      <c r="I83" s="6">
        <v>102.373034889886</v>
      </c>
      <c r="J83" s="6">
        <v>124.863388975917</v>
      </c>
      <c r="K83" s="6">
        <v>149.798432850405</v>
      </c>
      <c r="L83" s="6">
        <v>204.228251540054</v>
      </c>
      <c r="M83" s="6"/>
      <c r="N83" s="6">
        <v>65.1342167989947</v>
      </c>
      <c r="O83" s="6">
        <v>92.3815229926532</v>
      </c>
      <c r="P83" s="6">
        <v>124.863388975917</v>
      </c>
      <c r="Q83" s="6">
        <v>162.718328630693</v>
      </c>
      <c r="R83" s="6">
        <v>206.07102716168</v>
      </c>
      <c r="S83" s="6">
        <f t="shared" si="4"/>
        <v>0</v>
      </c>
      <c r="T83" s="16">
        <f t="shared" si="5"/>
        <v>-7.777762767527922</v>
      </c>
      <c r="U83">
        <f t="shared" si="6"/>
        <v>0</v>
      </c>
      <c r="V83">
        <f t="shared" si="7"/>
        <v>0</v>
      </c>
      <c r="W83" s="12">
        <f>+'CCCR Calculator'!$E$7</f>
        <v>0</v>
      </c>
    </row>
    <row r="84" spans="1:23" ht="14.25">
      <c r="A84" s="18">
        <v>49</v>
      </c>
      <c r="B84" s="3" t="s">
        <v>99</v>
      </c>
      <c r="C84" s="9">
        <v>76</v>
      </c>
      <c r="D84" s="6">
        <v>0.45676980101346</v>
      </c>
      <c r="E84" s="6">
        <v>123.191533101208</v>
      </c>
      <c r="F84" s="6">
        <v>0.284942700429812</v>
      </c>
      <c r="G84" s="6"/>
      <c r="H84" s="6">
        <v>64.6505545964772</v>
      </c>
      <c r="I84" s="6">
        <v>100.744214954349</v>
      </c>
      <c r="J84" s="6">
        <v>123.191533101208</v>
      </c>
      <c r="K84" s="6">
        <v>148.110505313516</v>
      </c>
      <c r="L84" s="6">
        <v>202.587520567756</v>
      </c>
      <c r="M84" s="6"/>
      <c r="N84" s="6">
        <v>63.6645689015349</v>
      </c>
      <c r="O84" s="6">
        <v>90.7828277420201</v>
      </c>
      <c r="P84" s="6">
        <v>123.191533101208</v>
      </c>
      <c r="Q84" s="6">
        <v>161.032560074962</v>
      </c>
      <c r="R84" s="6">
        <v>204.433451304957</v>
      </c>
      <c r="S84" s="6">
        <f t="shared" si="4"/>
        <v>0</v>
      </c>
      <c r="T84" s="16">
        <f t="shared" si="5"/>
        <v>-7.683252059209931</v>
      </c>
      <c r="U84">
        <f t="shared" si="6"/>
        <v>0</v>
      </c>
      <c r="V84">
        <f t="shared" si="7"/>
        <v>0</v>
      </c>
      <c r="W84" s="12">
        <f>+'CCCR Calculator'!$E$7</f>
        <v>0</v>
      </c>
    </row>
    <row r="85" spans="1:23" ht="14.25">
      <c r="A85" s="18">
        <v>50</v>
      </c>
      <c r="B85" s="3" t="s">
        <v>100</v>
      </c>
      <c r="C85" s="9">
        <v>86</v>
      </c>
      <c r="D85" s="6">
        <v>0.45676980101346</v>
      </c>
      <c r="E85" s="6">
        <v>121.721057646265</v>
      </c>
      <c r="F85" s="6">
        <v>0.288509744836462</v>
      </c>
      <c r="G85" s="6"/>
      <c r="H85" s="6">
        <v>63.2808481963995</v>
      </c>
      <c r="I85" s="6">
        <v>99.2793316687644</v>
      </c>
      <c r="J85" s="6">
        <v>121.721057646265</v>
      </c>
      <c r="K85" s="6">
        <v>146.666455230691</v>
      </c>
      <c r="L85" s="6">
        <v>201.28602868657</v>
      </c>
      <c r="M85" s="6"/>
      <c r="N85" s="6">
        <v>62.2995323023738</v>
      </c>
      <c r="O85" s="6">
        <v>89.3317723092017</v>
      </c>
      <c r="P85" s="6">
        <v>121.721057646265</v>
      </c>
      <c r="Q85" s="6">
        <v>159.61301779456</v>
      </c>
      <c r="R85" s="6">
        <v>203.138392746202</v>
      </c>
      <c r="S85" s="6">
        <f t="shared" si="4"/>
        <v>0</v>
      </c>
      <c r="T85" s="16">
        <f t="shared" si="5"/>
        <v>-7.5882587296146955</v>
      </c>
      <c r="U85">
        <f t="shared" si="6"/>
        <v>0</v>
      </c>
      <c r="V85">
        <f t="shared" si="7"/>
        <v>0</v>
      </c>
      <c r="W85" s="12">
        <f>+'CCCR Calculator'!$E$7</f>
        <v>0</v>
      </c>
    </row>
    <row r="86" spans="1:23" ht="14.25">
      <c r="A86" s="18">
        <v>51</v>
      </c>
      <c r="B86" s="3" t="s">
        <v>101</v>
      </c>
      <c r="C86" s="9">
        <v>80</v>
      </c>
      <c r="D86" s="6">
        <v>0.45676980101346</v>
      </c>
      <c r="E86" s="6">
        <v>120.560295437155</v>
      </c>
      <c r="F86" s="6">
        <v>0.292152375823852</v>
      </c>
      <c r="G86" s="6"/>
      <c r="H86" s="6">
        <v>62.0756547153432</v>
      </c>
      <c r="I86" s="6">
        <v>98.0676091210736</v>
      </c>
      <c r="J86" s="6">
        <v>120.560295437155</v>
      </c>
      <c r="K86" s="6">
        <v>145.59578468664</v>
      </c>
      <c r="L86" s="6">
        <v>200.499447501592</v>
      </c>
      <c r="M86" s="6"/>
      <c r="N86" s="6">
        <v>61.0966406302905</v>
      </c>
      <c r="O86" s="6">
        <v>88.1090854850809</v>
      </c>
      <c r="P86" s="6">
        <v>120.560295437155</v>
      </c>
      <c r="Q86" s="6">
        <v>158.600167329244</v>
      </c>
      <c r="R86" s="6">
        <v>202.363085483746</v>
      </c>
      <c r="S86" s="6">
        <f t="shared" si="4"/>
        <v>0</v>
      </c>
      <c r="T86" s="16">
        <f t="shared" si="5"/>
        <v>-7.493646367449643</v>
      </c>
      <c r="U86">
        <f t="shared" si="6"/>
        <v>0</v>
      </c>
      <c r="V86">
        <f t="shared" si="7"/>
        <v>0</v>
      </c>
      <c r="W86" s="12">
        <f>+'CCCR Calculator'!$E$7</f>
        <v>0</v>
      </c>
    </row>
    <row r="87" spans="1:23" ht="14.25">
      <c r="A87" s="18">
        <v>52</v>
      </c>
      <c r="B87" s="3" t="s">
        <v>102</v>
      </c>
      <c r="C87" s="9">
        <v>74</v>
      </c>
      <c r="D87" s="6">
        <v>0.45676980101346</v>
      </c>
      <c r="E87" s="6">
        <v>119.741866658517</v>
      </c>
      <c r="F87" s="6">
        <v>0.295842963665344</v>
      </c>
      <c r="G87" s="6"/>
      <c r="H87" s="6">
        <v>61.0519291457955</v>
      </c>
      <c r="I87" s="6">
        <v>97.1356300596323</v>
      </c>
      <c r="J87" s="6">
        <v>119.741866658517</v>
      </c>
      <c r="K87" s="6">
        <v>144.937847767853</v>
      </c>
      <c r="L87" s="6">
        <v>200.281937358927</v>
      </c>
      <c r="M87" s="6"/>
      <c r="N87" s="6">
        <v>60.0725877108805</v>
      </c>
      <c r="O87" s="6">
        <v>87.1386815489557</v>
      </c>
      <c r="P87" s="6">
        <v>119.741866658517</v>
      </c>
      <c r="Q87" s="6">
        <v>158.036865430951</v>
      </c>
      <c r="R87" s="6">
        <v>202.162193201369</v>
      </c>
      <c r="S87" s="6">
        <f t="shared" si="4"/>
        <v>0</v>
      </c>
      <c r="T87" s="16">
        <f t="shared" si="5"/>
        <v>-7.400164474794475</v>
      </c>
      <c r="U87">
        <f t="shared" si="6"/>
        <v>0</v>
      </c>
      <c r="V87">
        <f t="shared" si="7"/>
        <v>0</v>
      </c>
      <c r="W87" s="12">
        <f>+'CCCR Calculator'!$E$7</f>
        <v>0</v>
      </c>
    </row>
    <row r="88" spans="1:23" ht="14.25">
      <c r="A88" s="18">
        <v>53</v>
      </c>
      <c r="B88" s="3" t="s">
        <v>103</v>
      </c>
      <c r="C88" s="9">
        <v>69</v>
      </c>
      <c r="D88" s="6">
        <v>0.45676980101346</v>
      </c>
      <c r="E88" s="6">
        <v>118.995540929283</v>
      </c>
      <c r="F88" s="6">
        <v>0.299559379843997</v>
      </c>
      <c r="G88" s="6"/>
      <c r="H88" s="6">
        <v>60.0718726187621</v>
      </c>
      <c r="I88" s="6">
        <v>96.2641666387805</v>
      </c>
      <c r="J88" s="6">
        <v>118.995540929283</v>
      </c>
      <c r="K88" s="6">
        <v>144.365577272535</v>
      </c>
      <c r="L88" s="6">
        <v>200.181610378116</v>
      </c>
      <c r="M88" s="6"/>
      <c r="N88" s="6">
        <v>59.0917851320134</v>
      </c>
      <c r="O88" s="6">
        <v>86.2238897862001</v>
      </c>
      <c r="P88" s="6">
        <v>118.995540929283</v>
      </c>
      <c r="Q88" s="6">
        <v>157.566499251259</v>
      </c>
      <c r="R88" s="6">
        <v>202.079587843109</v>
      </c>
      <c r="S88" s="6">
        <f t="shared" si="4"/>
        <v>0</v>
      </c>
      <c r="T88" s="16">
        <f t="shared" si="5"/>
        <v>-7.308355995977549</v>
      </c>
      <c r="U88">
        <f t="shared" si="6"/>
        <v>0</v>
      </c>
      <c r="V88">
        <f t="shared" si="7"/>
        <v>0</v>
      </c>
      <c r="W88" s="12">
        <f>+'CCCR Calculator'!$E$7</f>
        <v>0</v>
      </c>
    </row>
    <row r="89" spans="1:23" ht="14.25">
      <c r="A89" s="18">
        <v>54</v>
      </c>
      <c r="B89" s="3" t="s">
        <v>104</v>
      </c>
      <c r="C89" s="9">
        <v>88</v>
      </c>
      <c r="D89" s="6">
        <v>0.45676980101346</v>
      </c>
      <c r="E89" s="6">
        <v>117.975488694665</v>
      </c>
      <c r="F89" s="6">
        <v>0.303280872932661</v>
      </c>
      <c r="G89" s="6"/>
      <c r="H89" s="6">
        <v>58.9649315051041</v>
      </c>
      <c r="I89" s="6">
        <v>95.1752508543049</v>
      </c>
      <c r="J89" s="6">
        <v>117.975488694665</v>
      </c>
      <c r="K89" s="6">
        <v>143.457165276976</v>
      </c>
      <c r="L89" s="6">
        <v>199.60888186182</v>
      </c>
      <c r="M89" s="6"/>
      <c r="N89" s="6">
        <v>57.9865726757038</v>
      </c>
      <c r="O89" s="6">
        <v>85.1166328381925</v>
      </c>
      <c r="P89" s="6">
        <v>117.975488694665</v>
      </c>
      <c r="Q89" s="6">
        <v>156.727647824449</v>
      </c>
      <c r="R89" s="6">
        <v>201.519967986773</v>
      </c>
      <c r="S89" s="6">
        <f t="shared" si="4"/>
        <v>0</v>
      </c>
      <c r="T89" s="16">
        <f t="shared" si="5"/>
        <v>-7.218676762119087</v>
      </c>
      <c r="U89">
        <f t="shared" si="6"/>
        <v>0</v>
      </c>
      <c r="V89">
        <f t="shared" si="7"/>
        <v>0</v>
      </c>
      <c r="W89" s="12">
        <f>+'CCCR Calculator'!$E$7</f>
        <v>0</v>
      </c>
    </row>
    <row r="90" spans="1:23" ht="14.25">
      <c r="A90" s="18">
        <v>55</v>
      </c>
      <c r="B90" s="3" t="s">
        <v>105</v>
      </c>
      <c r="C90" s="9">
        <v>99</v>
      </c>
      <c r="D90" s="6">
        <v>0.45676980101346</v>
      </c>
      <c r="E90" s="6">
        <v>116.486452047831</v>
      </c>
      <c r="F90" s="6">
        <v>0.306989063342966</v>
      </c>
      <c r="G90" s="6"/>
      <c r="H90" s="6">
        <v>57.6414224013924</v>
      </c>
      <c r="I90" s="6">
        <v>93.7149166038783</v>
      </c>
      <c r="J90" s="6">
        <v>116.486452047831</v>
      </c>
      <c r="K90" s="6">
        <v>141.970714432641</v>
      </c>
      <c r="L90" s="6">
        <v>198.217808548962</v>
      </c>
      <c r="M90" s="6"/>
      <c r="N90" s="6">
        <v>56.6689723468035</v>
      </c>
      <c r="O90" s="6">
        <v>83.6809903542208</v>
      </c>
      <c r="P90" s="6">
        <v>116.486452047831</v>
      </c>
      <c r="Q90" s="6">
        <v>155.253962833716</v>
      </c>
      <c r="R90" s="6">
        <v>200.133825377641</v>
      </c>
      <c r="S90" s="6">
        <f t="shared" si="4"/>
        <v>0</v>
      </c>
      <c r="T90" s="16">
        <f t="shared" si="5"/>
        <v>-7.131480730922117</v>
      </c>
      <c r="U90">
        <f t="shared" si="6"/>
        <v>0</v>
      </c>
      <c r="V90">
        <f t="shared" si="7"/>
        <v>0</v>
      </c>
      <c r="W90" s="12">
        <f>+'CCCR Calculator'!$E$7</f>
        <v>0</v>
      </c>
    </row>
    <row r="91" spans="1:23" ht="14.25">
      <c r="A91" s="18">
        <v>56</v>
      </c>
      <c r="B91" s="3" t="s">
        <v>106</v>
      </c>
      <c r="C91" s="9">
        <v>96</v>
      </c>
      <c r="D91" s="6">
        <v>0.45676980101346</v>
      </c>
      <c r="E91" s="6">
        <v>114.780576252924</v>
      </c>
      <c r="F91" s="6">
        <v>0.310672619082853</v>
      </c>
      <c r="G91" s="6"/>
      <c r="H91" s="6">
        <v>56.2333624521392</v>
      </c>
      <c r="I91" s="6">
        <v>92.089312891034</v>
      </c>
      <c r="J91" s="6">
        <v>114.780576252924</v>
      </c>
      <c r="K91" s="6">
        <v>140.209364086906</v>
      </c>
      <c r="L91" s="6">
        <v>196.422835346027</v>
      </c>
      <c r="M91" s="6"/>
      <c r="N91" s="6">
        <v>55.2689721024905</v>
      </c>
      <c r="O91" s="6">
        <v>82.1026767215277</v>
      </c>
      <c r="P91" s="6">
        <v>114.780576252924</v>
      </c>
      <c r="Q91" s="6">
        <v>153.475004941114</v>
      </c>
      <c r="R91" s="6">
        <v>198.339373105425</v>
      </c>
      <c r="S91" s="6">
        <f t="shared" si="4"/>
        <v>0</v>
      </c>
      <c r="T91" s="16">
        <f t="shared" si="5"/>
        <v>-7.04692481847051</v>
      </c>
      <c r="U91">
        <f t="shared" si="6"/>
        <v>0</v>
      </c>
      <c r="V91">
        <f t="shared" si="7"/>
        <v>0</v>
      </c>
      <c r="W91" s="12">
        <f>+'CCCR Calculator'!$E$7</f>
        <v>0</v>
      </c>
    </row>
    <row r="92" spans="1:23" ht="14.25">
      <c r="A92" s="18">
        <v>57</v>
      </c>
      <c r="B92" s="3" t="s">
        <v>107</v>
      </c>
      <c r="C92" s="9">
        <v>80</v>
      </c>
      <c r="D92" s="6">
        <v>0.45676980101346</v>
      </c>
      <c r="E92" s="6">
        <v>113.192724532913</v>
      </c>
      <c r="F92" s="6">
        <v>0.314321511152326</v>
      </c>
      <c r="G92" s="6"/>
      <c r="H92" s="6">
        <v>54.9075118558534</v>
      </c>
      <c r="I92" s="6">
        <v>90.5683836202973</v>
      </c>
      <c r="J92" s="6">
        <v>113.192724532913</v>
      </c>
      <c r="K92" s="6">
        <v>138.580499892509</v>
      </c>
      <c r="L92" s="6">
        <v>194.791075443974</v>
      </c>
      <c r="M92" s="6"/>
      <c r="N92" s="6">
        <v>53.9505422976546</v>
      </c>
      <c r="O92" s="6">
        <v>80.622984973554</v>
      </c>
      <c r="P92" s="6">
        <v>113.192724532913</v>
      </c>
      <c r="Q92" s="6">
        <v>151.83591781619</v>
      </c>
      <c r="R92" s="6">
        <v>196.70915898813</v>
      </c>
      <c r="S92" s="6">
        <f t="shared" si="4"/>
        <v>0</v>
      </c>
      <c r="T92" s="16">
        <f t="shared" si="5"/>
        <v>-6.965118555863722</v>
      </c>
      <c r="U92">
        <f t="shared" si="6"/>
        <v>0</v>
      </c>
      <c r="V92">
        <f t="shared" si="7"/>
        <v>0</v>
      </c>
      <c r="W92" s="12">
        <f>+'CCCR Calculator'!$E$7</f>
        <v>0</v>
      </c>
    </row>
    <row r="93" spans="1:23" ht="14.25">
      <c r="A93" s="18">
        <v>58</v>
      </c>
      <c r="B93" s="3" t="s">
        <v>108</v>
      </c>
      <c r="C93" s="9">
        <v>105</v>
      </c>
      <c r="D93" s="6">
        <v>0.45676980101346</v>
      </c>
      <c r="E93" s="6">
        <v>111.996287077414</v>
      </c>
      <c r="F93" s="6">
        <v>0.3179262134427</v>
      </c>
      <c r="G93" s="6"/>
      <c r="H93" s="6">
        <v>53.7944420311546</v>
      </c>
      <c r="I93" s="6">
        <v>89.3700245524088</v>
      </c>
      <c r="J93" s="6">
        <v>111.996287077414</v>
      </c>
      <c r="K93" s="6">
        <v>137.419839911004</v>
      </c>
      <c r="L93" s="6">
        <v>193.796386347265</v>
      </c>
      <c r="M93" s="6"/>
      <c r="N93" s="6">
        <v>52.8419146021725</v>
      </c>
      <c r="O93" s="6">
        <v>79.4354354319485</v>
      </c>
      <c r="P93" s="6">
        <v>111.996287077414</v>
      </c>
      <c r="Q93" s="6">
        <v>150.704979987087</v>
      </c>
      <c r="R93" s="6">
        <v>195.721756894775</v>
      </c>
      <c r="S93" s="6">
        <f t="shared" si="4"/>
        <v>0</v>
      </c>
      <c r="T93" s="16">
        <f t="shared" si="5"/>
        <v>-6.886146839316122</v>
      </c>
      <c r="U93">
        <f t="shared" si="6"/>
        <v>0</v>
      </c>
      <c r="V93">
        <f t="shared" si="7"/>
        <v>0</v>
      </c>
      <c r="W93" s="12">
        <f>+'CCCR Calculator'!$E$7</f>
        <v>0</v>
      </c>
    </row>
    <row r="94" spans="1:23" ht="14.25">
      <c r="A94" s="18">
        <v>59</v>
      </c>
      <c r="B94" s="3" t="s">
        <v>109</v>
      </c>
      <c r="C94" s="9">
        <v>90</v>
      </c>
      <c r="D94" s="6">
        <v>0.45676980101346</v>
      </c>
      <c r="E94" s="6">
        <v>111.010329938918</v>
      </c>
      <c r="F94" s="6">
        <v>0.321480916526367</v>
      </c>
      <c r="G94" s="6"/>
      <c r="H94" s="6">
        <v>52.8029417508701</v>
      </c>
      <c r="I94" s="6">
        <v>88.3479770047316</v>
      </c>
      <c r="J94" s="6">
        <v>111.010329938918</v>
      </c>
      <c r="K94" s="6">
        <v>136.507687860673</v>
      </c>
      <c r="L94" s="6">
        <v>193.133629916241</v>
      </c>
      <c r="M94" s="6"/>
      <c r="N94" s="6">
        <v>51.8533645953287</v>
      </c>
      <c r="O94" s="6">
        <v>78.4090638334093</v>
      </c>
      <c r="P94" s="6">
        <v>111.010329938918</v>
      </c>
      <c r="Q94" s="6">
        <v>149.84230522232</v>
      </c>
      <c r="R94" s="6">
        <v>195.069120247523</v>
      </c>
      <c r="S94" s="6">
        <f t="shared" si="4"/>
        <v>0</v>
      </c>
      <c r="T94" s="16">
        <f t="shared" si="5"/>
        <v>-6.8100048161167654</v>
      </c>
      <c r="U94">
        <f t="shared" si="6"/>
        <v>0</v>
      </c>
      <c r="V94">
        <f t="shared" si="7"/>
        <v>0</v>
      </c>
      <c r="W94" s="12">
        <f>+'CCCR Calculator'!$E$7</f>
        <v>0</v>
      </c>
    </row>
    <row r="95" spans="1:23" ht="14.25">
      <c r="A95" s="18">
        <v>60</v>
      </c>
      <c r="B95" s="3" t="s">
        <v>110</v>
      </c>
      <c r="C95" s="9">
        <v>92</v>
      </c>
      <c r="D95" s="6">
        <v>0.45676980101346</v>
      </c>
      <c r="E95" s="6">
        <v>109.850289746939</v>
      </c>
      <c r="F95" s="6">
        <v>0.324981476803181</v>
      </c>
      <c r="G95" s="6"/>
      <c r="H95" s="6">
        <v>51.7491105221074</v>
      </c>
      <c r="I95" s="6">
        <v>87.1958080127038</v>
      </c>
      <c r="J95" s="6">
        <v>109.850289746939</v>
      </c>
      <c r="K95" s="6">
        <v>135.371570608958</v>
      </c>
      <c r="L95" s="6">
        <v>192.135082477994</v>
      </c>
      <c r="M95" s="6"/>
      <c r="N95" s="6">
        <v>50.804264957737</v>
      </c>
      <c r="O95" s="6">
        <v>77.2717007535757</v>
      </c>
      <c r="P95" s="6">
        <v>109.850289746939</v>
      </c>
      <c r="Q95" s="6">
        <v>148.729443383372</v>
      </c>
      <c r="R95" s="6">
        <v>194.076851341555</v>
      </c>
      <c r="S95" s="6">
        <f t="shared" si="4"/>
        <v>0</v>
      </c>
      <c r="T95" s="16">
        <f t="shared" si="5"/>
        <v>-6.736650381954206</v>
      </c>
      <c r="U95">
        <f t="shared" si="6"/>
        <v>0</v>
      </c>
      <c r="V95">
        <f t="shared" si="7"/>
        <v>0</v>
      </c>
      <c r="W95" s="12">
        <f>+'CCCR Calculator'!$E$7</f>
        <v>0</v>
      </c>
    </row>
    <row r="96" spans="1:23" ht="14.25">
      <c r="A96" s="18">
        <v>61</v>
      </c>
      <c r="B96" s="3" t="s">
        <v>111</v>
      </c>
      <c r="C96" s="9">
        <v>86</v>
      </c>
      <c r="D96" s="6">
        <v>0.45676980101346</v>
      </c>
      <c r="E96" s="6">
        <v>108.227806996223</v>
      </c>
      <c r="F96" s="6">
        <v>0.328424020624155</v>
      </c>
      <c r="G96" s="6"/>
      <c r="H96" s="6">
        <v>50.5008721685923</v>
      </c>
      <c r="I96" s="6">
        <v>85.6864172137843</v>
      </c>
      <c r="J96" s="6">
        <v>108.227806996223</v>
      </c>
      <c r="K96" s="6">
        <v>133.653801676455</v>
      </c>
      <c r="L96" s="6">
        <v>190.288048461293</v>
      </c>
      <c r="M96" s="6"/>
      <c r="N96" s="6">
        <v>49.5650522120261</v>
      </c>
      <c r="O96" s="6">
        <v>75.822972044227</v>
      </c>
      <c r="P96" s="6">
        <v>108.227806996223</v>
      </c>
      <c r="Q96" s="6">
        <v>146.972318597369</v>
      </c>
      <c r="R96" s="6">
        <v>192.226936838499</v>
      </c>
      <c r="S96" s="6">
        <f t="shared" si="4"/>
        <v>0</v>
      </c>
      <c r="T96" s="16">
        <f t="shared" si="5"/>
        <v>-6.666036746257327</v>
      </c>
      <c r="U96">
        <f t="shared" si="6"/>
        <v>0</v>
      </c>
      <c r="V96">
        <f t="shared" si="7"/>
        <v>0</v>
      </c>
      <c r="W96" s="12">
        <f>+'CCCR Calculator'!$E$7</f>
        <v>0</v>
      </c>
    </row>
    <row r="97" spans="1:23" ht="14.25">
      <c r="A97" s="18">
        <v>62</v>
      </c>
      <c r="B97" s="3" t="s">
        <v>112</v>
      </c>
      <c r="C97" s="9">
        <v>106</v>
      </c>
      <c r="D97" s="6">
        <v>0.45676980101346</v>
      </c>
      <c r="E97" s="6">
        <v>106.572627687674</v>
      </c>
      <c r="F97" s="6">
        <v>0.331806611374953</v>
      </c>
      <c r="G97" s="6"/>
      <c r="H97" s="6">
        <v>49.2627340820438</v>
      </c>
      <c r="I97" s="6">
        <v>84.1619449913529</v>
      </c>
      <c r="J97" s="6">
        <v>106.572627687674</v>
      </c>
      <c r="K97" s="6">
        <v>131.882604098473</v>
      </c>
      <c r="L97" s="6">
        <v>188.339225304252</v>
      </c>
      <c r="M97" s="6"/>
      <c r="N97" s="6">
        <v>48.3365514372506</v>
      </c>
      <c r="O97" s="6">
        <v>74.3665671775702</v>
      </c>
      <c r="P97" s="6">
        <v>106.572627687674</v>
      </c>
      <c r="Q97" s="6">
        <v>145.150626439156</v>
      </c>
      <c r="R97" s="6">
        <v>190.273537387285</v>
      </c>
      <c r="S97" s="6">
        <f t="shared" si="4"/>
        <v>0</v>
      </c>
      <c r="T97" s="16">
        <f t="shared" si="5"/>
        <v>-6.598080070683768</v>
      </c>
      <c r="U97">
        <f t="shared" si="6"/>
        <v>0</v>
      </c>
      <c r="V97">
        <f t="shared" si="7"/>
        <v>0</v>
      </c>
      <c r="W97" s="12">
        <f>+'CCCR Calculator'!$E$7</f>
        <v>0</v>
      </c>
    </row>
    <row r="98" spans="1:23" ht="14.25">
      <c r="A98" s="18">
        <v>63</v>
      </c>
      <c r="B98" s="3" t="s">
        <v>113</v>
      </c>
      <c r="C98" s="9">
        <v>112</v>
      </c>
      <c r="D98" s="6">
        <v>0.45676980101346</v>
      </c>
      <c r="E98" s="6">
        <v>105.63635483552</v>
      </c>
      <c r="F98" s="6">
        <v>0.335128180625903</v>
      </c>
      <c r="G98" s="6"/>
      <c r="H98" s="6">
        <v>48.3788592747602</v>
      </c>
      <c r="I98" s="6">
        <v>83.2145199261122</v>
      </c>
      <c r="J98" s="6">
        <v>105.63635483552</v>
      </c>
      <c r="K98" s="6">
        <v>130.989829495012</v>
      </c>
      <c r="L98" s="6">
        <v>187.622893003411</v>
      </c>
      <c r="M98" s="6"/>
      <c r="N98" s="6">
        <v>47.4563542944209</v>
      </c>
      <c r="O98" s="6">
        <v>73.4249604794326</v>
      </c>
      <c r="P98" s="6">
        <v>105.63635483552</v>
      </c>
      <c r="Q98" s="6">
        <v>144.290755098521</v>
      </c>
      <c r="R98" s="6">
        <v>189.564727702109</v>
      </c>
      <c r="S98" s="6">
        <f t="shared" si="4"/>
        <v>0</v>
      </c>
      <c r="T98" s="16">
        <f t="shared" si="5"/>
        <v>-6.532684257543979</v>
      </c>
      <c r="U98">
        <f t="shared" si="6"/>
        <v>0</v>
      </c>
      <c r="V98">
        <f t="shared" si="7"/>
        <v>0</v>
      </c>
      <c r="W98" s="12">
        <f>+'CCCR Calculator'!$E$7</f>
        <v>0</v>
      </c>
    </row>
    <row r="99" spans="1:23" ht="14.25">
      <c r="A99" s="18">
        <v>64</v>
      </c>
      <c r="B99" s="3" t="s">
        <v>114</v>
      </c>
      <c r="C99" s="9">
        <v>106</v>
      </c>
      <c r="D99" s="6">
        <v>0.45676980101346</v>
      </c>
      <c r="E99" s="6">
        <v>106.004592630077</v>
      </c>
      <c r="F99" s="6">
        <v>0.338387358133738</v>
      </c>
      <c r="G99" s="6"/>
      <c r="H99" s="6">
        <v>48.1055639862027</v>
      </c>
      <c r="I99" s="6">
        <v>83.3000319404011</v>
      </c>
      <c r="J99" s="6">
        <v>106.004592630077</v>
      </c>
      <c r="K99" s="6">
        <v>131.708502832053</v>
      </c>
      <c r="L99" s="6">
        <v>189.203290380394</v>
      </c>
      <c r="M99" s="6"/>
      <c r="N99" s="6">
        <v>47.175540295062</v>
      </c>
      <c r="O99" s="6">
        <v>73.3976659952701</v>
      </c>
      <c r="P99" s="6">
        <v>106.004592630077</v>
      </c>
      <c r="Q99" s="6">
        <v>145.203312876547</v>
      </c>
      <c r="R99" s="6">
        <v>191.176138805661</v>
      </c>
      <c r="S99" s="6">
        <f t="shared" si="4"/>
        <v>0</v>
      </c>
      <c r="T99" s="16">
        <f t="shared" si="5"/>
        <v>-6.469764715527399</v>
      </c>
      <c r="U99">
        <f t="shared" si="6"/>
        <v>0</v>
      </c>
      <c r="V99">
        <f t="shared" si="7"/>
        <v>0</v>
      </c>
      <c r="W99" s="12">
        <f>+'CCCR Calculator'!$E$7</f>
        <v>0</v>
      </c>
    </row>
    <row r="100" spans="1:23" ht="14.25">
      <c r="A100" s="18">
        <v>65</v>
      </c>
      <c r="B100" s="3" t="s">
        <v>115</v>
      </c>
      <c r="C100" s="9">
        <v>112</v>
      </c>
      <c r="D100" s="6">
        <v>0.45676980101346</v>
      </c>
      <c r="E100" s="6">
        <v>107.024889805141</v>
      </c>
      <c r="F100" s="6">
        <v>0.341580512797915</v>
      </c>
      <c r="G100" s="6"/>
      <c r="H100" s="6">
        <v>48.133576157249</v>
      </c>
      <c r="I100" s="6">
        <v>83.8997133637574</v>
      </c>
      <c r="J100" s="6">
        <v>107.024889805141</v>
      </c>
      <c r="K100" s="6">
        <v>133.235696958193</v>
      </c>
      <c r="L100" s="6">
        <v>191.94312881434</v>
      </c>
      <c r="M100" s="6"/>
      <c r="N100" s="6">
        <v>47.1904295138514</v>
      </c>
      <c r="O100" s="6">
        <v>73.8245210538439</v>
      </c>
      <c r="P100" s="6">
        <v>107.024889805141</v>
      </c>
      <c r="Q100" s="6">
        <v>147.006654222568</v>
      </c>
      <c r="R100" s="6">
        <v>193.959050228911</v>
      </c>
      <c r="S100" s="6">
        <f t="shared" si="4"/>
        <v>0</v>
      </c>
      <c r="T100" s="16">
        <f t="shared" si="5"/>
        <v>-6.4092842179477945</v>
      </c>
      <c r="U100">
        <f t="shared" si="6"/>
        <v>0</v>
      </c>
      <c r="V100">
        <f t="shared" si="7"/>
        <v>0</v>
      </c>
      <c r="W100" s="12">
        <f>+'CCCR Calculator'!$E$7</f>
        <v>0</v>
      </c>
    </row>
    <row r="101" spans="1:23" ht="14.25">
      <c r="A101" s="18">
        <v>66</v>
      </c>
      <c r="B101" s="3" t="s">
        <v>116</v>
      </c>
      <c r="C101" s="9">
        <v>110</v>
      </c>
      <c r="D101" s="6">
        <v>0.45676980101346</v>
      </c>
      <c r="E101" s="6">
        <v>107.490205268203</v>
      </c>
      <c r="F101" s="6">
        <v>0.344703001473885</v>
      </c>
      <c r="G101" s="6"/>
      <c r="H101" s="6">
        <v>47.917684338083</v>
      </c>
      <c r="I101" s="6">
        <v>84.0662725779418</v>
      </c>
      <c r="J101" s="6">
        <v>107.490205268203</v>
      </c>
      <c r="K101" s="6">
        <v>134.070093487626</v>
      </c>
      <c r="L101" s="6">
        <v>193.68229743761</v>
      </c>
      <c r="M101" s="6"/>
      <c r="N101" s="6">
        <v>46.9664217940345</v>
      </c>
      <c r="O101" s="6">
        <v>73.8714472140818</v>
      </c>
      <c r="P101" s="6">
        <v>107.490205268203</v>
      </c>
      <c r="Q101" s="6">
        <v>148.044892343136</v>
      </c>
      <c r="R101" s="6">
        <v>195.730735402276</v>
      </c>
      <c r="S101" s="6">
        <f t="shared" si="4"/>
        <v>0</v>
      </c>
      <c r="T101" s="16">
        <f t="shared" si="5"/>
        <v>-6.351225781247088</v>
      </c>
      <c r="U101">
        <f t="shared" si="6"/>
        <v>0</v>
      </c>
      <c r="V101">
        <f t="shared" si="7"/>
        <v>0</v>
      </c>
      <c r="W101" s="12">
        <f>+'CCCR Calculator'!$E$7</f>
        <v>0</v>
      </c>
    </row>
    <row r="102" spans="1:23" ht="14.25">
      <c r="A102" s="18">
        <v>67</v>
      </c>
      <c r="B102" s="3" t="s">
        <v>117</v>
      </c>
      <c r="C102" s="9">
        <v>141</v>
      </c>
      <c r="D102" s="6">
        <v>0.45676980101346</v>
      </c>
      <c r="E102" s="6">
        <v>106.602640272155</v>
      </c>
      <c r="F102" s="6">
        <v>0.34775187335855</v>
      </c>
      <c r="G102" s="6"/>
      <c r="H102" s="6">
        <v>47.1122594893366</v>
      </c>
      <c r="I102" s="6">
        <v>83.1804227055262</v>
      </c>
      <c r="J102" s="6">
        <v>106.602640272155</v>
      </c>
      <c r="K102" s="6">
        <v>133.210358157655</v>
      </c>
      <c r="L102" s="6">
        <v>192.961261125669</v>
      </c>
      <c r="M102" s="6"/>
      <c r="N102" s="6">
        <v>46.1650403985299</v>
      </c>
      <c r="O102" s="6">
        <v>72.9966328488204</v>
      </c>
      <c r="P102" s="6">
        <v>106.602640272155</v>
      </c>
      <c r="Q102" s="6">
        <v>147.209486327656</v>
      </c>
      <c r="R102" s="6">
        <v>195.015878144181</v>
      </c>
      <c r="S102" s="6">
        <f t="shared" si="4"/>
        <v>0</v>
      </c>
      <c r="T102" s="16">
        <f t="shared" si="5"/>
        <v>-6.295542188429636</v>
      </c>
      <c r="U102">
        <f t="shared" si="6"/>
        <v>0</v>
      </c>
      <c r="V102">
        <f t="shared" si="7"/>
        <v>0</v>
      </c>
      <c r="W102" s="12">
        <f>+'CCCR Calculator'!$E$7</f>
        <v>0</v>
      </c>
    </row>
    <row r="103" spans="1:23" ht="14.25">
      <c r="A103" s="18">
        <v>68</v>
      </c>
      <c r="B103" s="3" t="s">
        <v>118</v>
      </c>
      <c r="C103" s="9">
        <v>132</v>
      </c>
      <c r="D103" s="6">
        <v>0.45676980101346</v>
      </c>
      <c r="E103" s="6">
        <v>104.787784303995</v>
      </c>
      <c r="F103" s="6">
        <v>0.350729220413842</v>
      </c>
      <c r="G103" s="6"/>
      <c r="H103" s="6">
        <v>45.918689845923</v>
      </c>
      <c r="I103" s="6">
        <v>81.5805294501264</v>
      </c>
      <c r="J103" s="6">
        <v>104.787784303995</v>
      </c>
      <c r="K103" s="6">
        <v>131.180147369447</v>
      </c>
      <c r="L103" s="6">
        <v>190.521286349126</v>
      </c>
      <c r="M103" s="6"/>
      <c r="N103" s="6">
        <v>44.9840102741004</v>
      </c>
      <c r="O103" s="6">
        <v>71.5001673594794</v>
      </c>
      <c r="P103" s="6">
        <v>104.787784303995</v>
      </c>
      <c r="Q103" s="6">
        <v>145.075356688212</v>
      </c>
      <c r="R103" s="6">
        <v>192.563179416373</v>
      </c>
      <c r="S103" s="6">
        <f t="shared" si="4"/>
        <v>0</v>
      </c>
      <c r="T103" s="16">
        <f t="shared" si="5"/>
        <v>-6.24209921047054</v>
      </c>
      <c r="U103">
        <f t="shared" si="6"/>
        <v>0</v>
      </c>
      <c r="V103">
        <f t="shared" si="7"/>
        <v>0</v>
      </c>
      <c r="W103" s="12">
        <f>+'CCCR Calculator'!$E$7</f>
        <v>0</v>
      </c>
    </row>
    <row r="104" spans="1:23" ht="14.25">
      <c r="A104" s="18">
        <v>69</v>
      </c>
      <c r="B104" s="3" t="s">
        <v>119</v>
      </c>
      <c r="C104" s="9">
        <v>101</v>
      </c>
      <c r="D104" s="6">
        <v>0.45676980101346</v>
      </c>
      <c r="E104" s="6">
        <v>102.69452111965</v>
      </c>
      <c r="F104" s="6">
        <v>0.353638074112702</v>
      </c>
      <c r="G104" s="6"/>
      <c r="H104" s="6">
        <v>44.6282568176507</v>
      </c>
      <c r="I104" s="6">
        <v>79.7750982616632</v>
      </c>
      <c r="J104" s="6">
        <v>102.69452111965</v>
      </c>
      <c r="K104" s="6">
        <v>128.787410034397</v>
      </c>
      <c r="L104" s="6">
        <v>187.526482735428</v>
      </c>
      <c r="M104" s="6"/>
      <c r="N104" s="6">
        <v>43.7088820432849</v>
      </c>
      <c r="O104" s="6">
        <v>69.8293811987719</v>
      </c>
      <c r="P104" s="6">
        <v>102.69452111965</v>
      </c>
      <c r="Q104" s="6">
        <v>142.534009298066</v>
      </c>
      <c r="R104" s="6">
        <v>189.548976652791</v>
      </c>
      <c r="S104" s="6">
        <f t="shared" si="4"/>
        <v>0</v>
      </c>
      <c r="T104" s="16">
        <f t="shared" si="5"/>
        <v>-6.190754757748401</v>
      </c>
      <c r="U104">
        <f t="shared" si="6"/>
        <v>0</v>
      </c>
      <c r="V104">
        <f t="shared" si="7"/>
        <v>0</v>
      </c>
      <c r="W104" s="12">
        <f>+'CCCR Calculator'!$E$7</f>
        <v>0</v>
      </c>
    </row>
    <row r="105" spans="1:23" ht="14.25">
      <c r="A105" s="18">
        <v>70</v>
      </c>
      <c r="B105" s="3" t="s">
        <v>120</v>
      </c>
      <c r="C105" s="9">
        <v>110</v>
      </c>
      <c r="D105" s="6">
        <v>0.45676980101346</v>
      </c>
      <c r="E105" s="6">
        <v>100.746596699133</v>
      </c>
      <c r="F105" s="6">
        <v>0.356482021554575</v>
      </c>
      <c r="G105" s="6"/>
      <c r="H105" s="6">
        <v>43.4254367469169</v>
      </c>
      <c r="I105" s="6">
        <v>78.0935322205434</v>
      </c>
      <c r="J105" s="6">
        <v>100.746596699133</v>
      </c>
      <c r="K105" s="6">
        <v>126.563199712808</v>
      </c>
      <c r="L105" s="6">
        <v>184.749215816666</v>
      </c>
      <c r="M105" s="6"/>
      <c r="N105" s="6">
        <v>42.5203348440128</v>
      </c>
      <c r="O105" s="6">
        <v>68.272704408017</v>
      </c>
      <c r="P105" s="6">
        <v>100.746596699133</v>
      </c>
      <c r="Q105" s="6">
        <v>140.172998766188</v>
      </c>
      <c r="R105" s="6">
        <v>186.753939479989</v>
      </c>
      <c r="S105" s="6">
        <f t="shared" si="4"/>
        <v>0</v>
      </c>
      <c r="T105" s="16">
        <f t="shared" si="5"/>
        <v>-6.141366064653072</v>
      </c>
      <c r="U105">
        <f t="shared" si="6"/>
        <v>0</v>
      </c>
      <c r="V105">
        <f t="shared" si="7"/>
        <v>0</v>
      </c>
      <c r="W105" s="12">
        <f>+'CCCR Calculator'!$E$7</f>
        <v>0</v>
      </c>
    </row>
    <row r="106" spans="1:23" ht="14.25">
      <c r="A106" s="18">
        <v>71</v>
      </c>
      <c r="B106" s="3" t="s">
        <v>121</v>
      </c>
      <c r="C106" s="9">
        <v>115</v>
      </c>
      <c r="D106" s="6">
        <v>0.45676980101346</v>
      </c>
      <c r="E106" s="6">
        <v>98.9861328652051</v>
      </c>
      <c r="F106" s="6">
        <v>0.359265591664394</v>
      </c>
      <c r="G106" s="6"/>
      <c r="H106" s="6">
        <v>42.3254707883596</v>
      </c>
      <c r="I106" s="6">
        <v>76.5671735259399</v>
      </c>
      <c r="J106" s="6">
        <v>98.9861328652051</v>
      </c>
      <c r="K106" s="6">
        <v>124.562073682232</v>
      </c>
      <c r="L106" s="6">
        <v>182.272451778277</v>
      </c>
      <c r="M106" s="6"/>
      <c r="N106" s="6">
        <v>41.4331994324391</v>
      </c>
      <c r="O106" s="6">
        <v>66.8568580847156</v>
      </c>
      <c r="P106" s="6">
        <v>98.9861328652051</v>
      </c>
      <c r="Q106" s="6">
        <v>138.053486592537</v>
      </c>
      <c r="R106" s="6">
        <v>184.262019883027</v>
      </c>
      <c r="S106" s="6">
        <f t="shared" si="4"/>
        <v>0</v>
      </c>
      <c r="T106" s="16">
        <f t="shared" si="5"/>
        <v>-6.093783097044544</v>
      </c>
      <c r="U106">
        <f t="shared" si="6"/>
        <v>0</v>
      </c>
      <c r="V106">
        <f t="shared" si="7"/>
        <v>0</v>
      </c>
      <c r="W106" s="12">
        <f>+'CCCR Calculator'!$E$7</f>
        <v>0</v>
      </c>
    </row>
    <row r="107" spans="1:23" ht="14.25">
      <c r="A107" s="18">
        <v>72</v>
      </c>
      <c r="B107" s="3" t="s">
        <v>122</v>
      </c>
      <c r="C107" s="9">
        <v>96</v>
      </c>
      <c r="D107" s="6">
        <v>0.45676980101346</v>
      </c>
      <c r="E107" s="6">
        <v>97.4182853050874</v>
      </c>
      <c r="F107" s="6">
        <v>0.361993404597296</v>
      </c>
      <c r="G107" s="6"/>
      <c r="H107" s="6">
        <v>41.3274812242986</v>
      </c>
      <c r="I107" s="6">
        <v>75.1986099826706</v>
      </c>
      <c r="J107" s="6">
        <v>97.4182853050874</v>
      </c>
      <c r="K107" s="6">
        <v>122.792291025442</v>
      </c>
      <c r="L107" s="6">
        <v>180.11189387702</v>
      </c>
      <c r="M107" s="6"/>
      <c r="N107" s="6">
        <v>40.4465192650808</v>
      </c>
      <c r="O107" s="6">
        <v>65.5833780705647</v>
      </c>
      <c r="P107" s="6">
        <v>97.4182853050874</v>
      </c>
      <c r="Q107" s="6">
        <v>136.185425109726</v>
      </c>
      <c r="R107" s="6">
        <v>182.0891858668</v>
      </c>
      <c r="S107" s="6">
        <f t="shared" si="4"/>
        <v>0</v>
      </c>
      <c r="T107" s="16">
        <f t="shared" si="5"/>
        <v>-6.047863198694711</v>
      </c>
      <c r="U107">
        <f t="shared" si="6"/>
        <v>0</v>
      </c>
      <c r="V107">
        <f t="shared" si="7"/>
        <v>0</v>
      </c>
      <c r="W107" s="12">
        <f>+'CCCR Calculator'!$E$7</f>
        <v>0</v>
      </c>
    </row>
    <row r="108" spans="1:23" ht="14.25">
      <c r="A108" s="18">
        <v>73</v>
      </c>
      <c r="B108" s="3" t="s">
        <v>123</v>
      </c>
      <c r="C108" s="9">
        <v>78</v>
      </c>
      <c r="D108" s="6">
        <v>0.45676980101346</v>
      </c>
      <c r="E108" s="6">
        <v>96.0448727599675</v>
      </c>
      <c r="F108" s="6">
        <v>0.364670120820276</v>
      </c>
      <c r="G108" s="6"/>
      <c r="H108" s="6">
        <v>40.4292630347334</v>
      </c>
      <c r="I108" s="6">
        <v>73.9878833172449</v>
      </c>
      <c r="J108" s="6">
        <v>96.0448727599675</v>
      </c>
      <c r="K108" s="6">
        <v>121.257876062617</v>
      </c>
      <c r="L108" s="6">
        <v>178.276996488462</v>
      </c>
      <c r="M108" s="6"/>
      <c r="N108" s="6">
        <v>39.5580425105531</v>
      </c>
      <c r="O108" s="6">
        <v>64.4515981526309</v>
      </c>
      <c r="P108" s="6">
        <v>96.0448727599675</v>
      </c>
      <c r="Q108" s="6">
        <v>134.57405976017</v>
      </c>
      <c r="R108" s="6">
        <v>180.245087340227</v>
      </c>
      <c r="S108" s="6">
        <f t="shared" si="4"/>
        <v>0</v>
      </c>
      <c r="T108" s="16">
        <f t="shared" si="5"/>
        <v>-6.003471260298727</v>
      </c>
      <c r="U108">
        <f t="shared" si="6"/>
        <v>0</v>
      </c>
      <c r="V108">
        <f t="shared" si="7"/>
        <v>0</v>
      </c>
      <c r="W108" s="12">
        <f>+'CCCR Calculator'!$E$7</f>
        <v>0</v>
      </c>
    </row>
    <row r="109" spans="1:23" ht="14.25">
      <c r="A109" s="18">
        <v>74</v>
      </c>
      <c r="B109" s="3" t="s">
        <v>124</v>
      </c>
      <c r="C109" s="9">
        <v>74</v>
      </c>
      <c r="D109" s="6">
        <v>0.45676980101346</v>
      </c>
      <c r="E109" s="6">
        <v>94.8332646243565</v>
      </c>
      <c r="F109" s="6">
        <v>0.367300816964479</v>
      </c>
      <c r="G109" s="6"/>
      <c r="H109" s="6">
        <v>39.6142879390973</v>
      </c>
      <c r="I109" s="6">
        <v>72.9085707349633</v>
      </c>
      <c r="J109" s="6">
        <v>94.8332646243565</v>
      </c>
      <c r="K109" s="6">
        <v>119.919273897626</v>
      </c>
      <c r="L109" s="6">
        <v>176.712981571771</v>
      </c>
      <c r="M109" s="6"/>
      <c r="N109" s="6">
        <v>38.7515090815349</v>
      </c>
      <c r="O109" s="6">
        <v>63.4378388932604</v>
      </c>
      <c r="P109" s="6">
        <v>94.8332646243565</v>
      </c>
      <c r="Q109" s="6">
        <v>133.176234069382</v>
      </c>
      <c r="R109" s="6">
        <v>178.674428817497</v>
      </c>
      <c r="S109" s="6">
        <f t="shared" si="4"/>
        <v>0</v>
      </c>
      <c r="T109" s="16">
        <f t="shared" si="5"/>
        <v>-5.9604729658031586</v>
      </c>
      <c r="U109">
        <f t="shared" si="6"/>
        <v>0</v>
      </c>
      <c r="V109">
        <f t="shared" si="7"/>
        <v>0</v>
      </c>
      <c r="W109" s="12">
        <f>+'CCCR Calculator'!$E$7</f>
        <v>0</v>
      </c>
    </row>
    <row r="110" spans="1:23" ht="14.25">
      <c r="A110" s="18">
        <v>75</v>
      </c>
      <c r="B110" s="3" t="s">
        <v>125</v>
      </c>
      <c r="C110" s="9">
        <v>83</v>
      </c>
      <c r="D110" s="6">
        <v>0.45676980101346</v>
      </c>
      <c r="E110" s="6">
        <v>93.7305070266813</v>
      </c>
      <c r="F110" s="6">
        <v>0.369890815175567</v>
      </c>
      <c r="G110" s="6"/>
      <c r="H110" s="6">
        <v>38.8581141419846</v>
      </c>
      <c r="I110" s="6">
        <v>71.9188900534472</v>
      </c>
      <c r="J110" s="6">
        <v>93.7305070266813</v>
      </c>
      <c r="K110" s="6">
        <v>118.710891570087</v>
      </c>
      <c r="L110" s="6">
        <v>175.326005743609</v>
      </c>
      <c r="M110" s="6"/>
      <c r="N110" s="6">
        <v>38.0029360004167</v>
      </c>
      <c r="O110" s="6">
        <v>62.5051935210699</v>
      </c>
      <c r="P110" s="6">
        <v>93.7305070266813</v>
      </c>
      <c r="Q110" s="6">
        <v>131.919722107593</v>
      </c>
      <c r="R110" s="6">
        <v>177.28239792096</v>
      </c>
      <c r="S110" s="6">
        <f t="shared" si="4"/>
        <v>0</v>
      </c>
      <c r="T110" s="16">
        <f t="shared" si="5"/>
        <v>-5.918737367931281</v>
      </c>
      <c r="U110">
        <f t="shared" si="6"/>
        <v>0</v>
      </c>
      <c r="V110">
        <f t="shared" si="7"/>
        <v>0</v>
      </c>
      <c r="W110" s="12">
        <f>+'CCCR Calculator'!$E$7</f>
        <v>0</v>
      </c>
    </row>
    <row r="111" spans="1:23" ht="14.25">
      <c r="A111" s="18">
        <v>76</v>
      </c>
      <c r="B111" s="3" t="s">
        <v>126</v>
      </c>
      <c r="C111" s="9">
        <v>95</v>
      </c>
      <c r="D111" s="6">
        <v>0.45676980101346</v>
      </c>
      <c r="E111" s="6">
        <v>92.6833834203161</v>
      </c>
      <c r="F111" s="6">
        <v>0.372445440772437</v>
      </c>
      <c r="G111" s="6"/>
      <c r="H111" s="6">
        <v>38.1369518514124</v>
      </c>
      <c r="I111" s="6">
        <v>70.9772141736355</v>
      </c>
      <c r="J111" s="6">
        <v>92.6833834203161</v>
      </c>
      <c r="K111" s="6">
        <v>117.566342786509</v>
      </c>
      <c r="L111" s="6">
        <v>174.020097042074</v>
      </c>
      <c r="M111" s="6"/>
      <c r="N111" s="6">
        <v>37.2890017107574</v>
      </c>
      <c r="O111" s="6">
        <v>61.6170726139517</v>
      </c>
      <c r="P111" s="6">
        <v>92.6833834203161</v>
      </c>
      <c r="Q111" s="6">
        <v>130.731207165856</v>
      </c>
      <c r="R111" s="6">
        <v>175.972005123152</v>
      </c>
      <c r="S111" s="6">
        <f t="shared" si="4"/>
        <v>0</v>
      </c>
      <c r="T111" s="16">
        <f t="shared" si="5"/>
        <v>-5.8781403936471825</v>
      </c>
      <c r="U111">
        <f t="shared" si="6"/>
        <v>0</v>
      </c>
      <c r="V111">
        <f t="shared" si="7"/>
        <v>0</v>
      </c>
      <c r="W111" s="12">
        <f>+'CCCR Calculator'!$E$7</f>
        <v>0</v>
      </c>
    </row>
    <row r="112" spans="1:23" ht="14.25">
      <c r="A112" s="18">
        <v>77</v>
      </c>
      <c r="B112" s="3" t="s">
        <v>127</v>
      </c>
      <c r="C112" s="9">
        <v>92</v>
      </c>
      <c r="D112" s="6">
        <v>0.45676980101346</v>
      </c>
      <c r="E112" s="6">
        <v>91.6386772586353</v>
      </c>
      <c r="F112" s="6">
        <v>0.374970019073988</v>
      </c>
      <c r="G112" s="6"/>
      <c r="H112" s="6">
        <v>37.4277366668414</v>
      </c>
      <c r="I112" s="6">
        <v>70.0422585822083</v>
      </c>
      <c r="J112" s="6">
        <v>91.6386772586353</v>
      </c>
      <c r="K112" s="6">
        <v>116.418796551497</v>
      </c>
      <c r="L112" s="6">
        <v>172.697697892785</v>
      </c>
      <c r="M112" s="6"/>
      <c r="N112" s="6">
        <v>36.5871165134739</v>
      </c>
      <c r="O112" s="6">
        <v>60.7373591237932</v>
      </c>
      <c r="P112" s="6">
        <v>91.6386772586353</v>
      </c>
      <c r="Q112" s="6">
        <v>129.53667578259</v>
      </c>
      <c r="R112" s="6">
        <v>174.644633418101</v>
      </c>
      <c r="S112" s="6">
        <f t="shared" si="4"/>
        <v>0</v>
      </c>
      <c r="T112" s="16">
        <f t="shared" si="5"/>
        <v>-5.838564361067512</v>
      </c>
      <c r="U112">
        <f t="shared" si="6"/>
        <v>0</v>
      </c>
      <c r="V112">
        <f t="shared" si="7"/>
        <v>0</v>
      </c>
      <c r="W112" s="12">
        <f>+'CCCR Calculator'!$E$7</f>
        <v>0</v>
      </c>
    </row>
    <row r="113" spans="1:23" ht="14.25">
      <c r="A113" s="18">
        <v>78</v>
      </c>
      <c r="B113" s="3" t="s">
        <v>128</v>
      </c>
      <c r="C113" s="9">
        <v>94</v>
      </c>
      <c r="D113" s="6">
        <v>0.45676980101346</v>
      </c>
      <c r="E113" s="6">
        <v>90.5583210498157</v>
      </c>
      <c r="F113" s="6">
        <v>0.377469288742224</v>
      </c>
      <c r="G113" s="6"/>
      <c r="H113" s="6">
        <v>36.7143042908353</v>
      </c>
      <c r="I113" s="6">
        <v>69.0846570728283</v>
      </c>
      <c r="J113" s="6">
        <v>90.5583210498157</v>
      </c>
      <c r="K113" s="6">
        <v>115.220224479221</v>
      </c>
      <c r="L113" s="6">
        <v>171.288215271347</v>
      </c>
      <c r="M113" s="6"/>
      <c r="N113" s="6">
        <v>35.8814579583446</v>
      </c>
      <c r="O113" s="6">
        <v>59.840443888987</v>
      </c>
      <c r="P113" s="6">
        <v>90.5583210498157</v>
      </c>
      <c r="Q113" s="6">
        <v>128.282833945351</v>
      </c>
      <c r="R113" s="6">
        <v>173.22891022051</v>
      </c>
      <c r="S113" s="6">
        <f t="shared" si="4"/>
        <v>0</v>
      </c>
      <c r="T113" s="16">
        <f t="shared" si="5"/>
        <v>-5.7999065225390245</v>
      </c>
      <c r="U113">
        <f t="shared" si="6"/>
        <v>0</v>
      </c>
      <c r="V113">
        <f t="shared" si="7"/>
        <v>0</v>
      </c>
      <c r="W113" s="12">
        <f>+'CCCR Calculator'!$E$7</f>
        <v>0</v>
      </c>
    </row>
    <row r="114" spans="1:23" ht="14.25">
      <c r="A114" s="18">
        <v>79</v>
      </c>
      <c r="B114" s="3" t="s">
        <v>129</v>
      </c>
      <c r="C114" s="9">
        <v>60</v>
      </c>
      <c r="D114" s="6">
        <v>0.45676980101346</v>
      </c>
      <c r="E114" s="6">
        <v>89.4648435212438</v>
      </c>
      <c r="F114" s="6">
        <v>0.379945641811571</v>
      </c>
      <c r="G114" s="6"/>
      <c r="H114" s="6">
        <v>36.0056154278943</v>
      </c>
      <c r="I114" s="6">
        <v>68.1215381777426</v>
      </c>
      <c r="J114" s="6">
        <v>89.4648435212438</v>
      </c>
      <c r="K114" s="6">
        <v>113.999346280487</v>
      </c>
      <c r="L114" s="6">
        <v>169.834415101222</v>
      </c>
      <c r="M114" s="6"/>
      <c r="N114" s="6">
        <v>35.1807759396025</v>
      </c>
      <c r="O114" s="6">
        <v>58.9411270117806</v>
      </c>
      <c r="P114" s="6">
        <v>89.4648435212438</v>
      </c>
      <c r="Q114" s="6">
        <v>127.001676906866</v>
      </c>
      <c r="R114" s="6">
        <v>171.768087101339</v>
      </c>
      <c r="S114" s="6">
        <f t="shared" si="4"/>
        <v>0</v>
      </c>
      <c r="T114" s="16">
        <f t="shared" si="5"/>
        <v>-5.762104756342854</v>
      </c>
      <c r="U114">
        <f t="shared" si="6"/>
        <v>0</v>
      </c>
      <c r="V114">
        <f t="shared" si="7"/>
        <v>0</v>
      </c>
      <c r="W114" s="12">
        <f>+'CCCR Calculator'!$E$7</f>
        <v>0</v>
      </c>
    </row>
    <row r="115" spans="1:23" ht="14.25">
      <c r="A115" s="18">
        <v>80</v>
      </c>
      <c r="B115" s="3" t="s">
        <v>130</v>
      </c>
      <c r="C115" s="9">
        <v>58</v>
      </c>
      <c r="D115" s="6">
        <v>0.45676980101346</v>
      </c>
      <c r="E115" s="6">
        <v>88.3959224551088</v>
      </c>
      <c r="F115" s="6">
        <v>0.382400883659563</v>
      </c>
      <c r="G115" s="6"/>
      <c r="H115" s="6">
        <v>35.3164910606887</v>
      </c>
      <c r="I115" s="6">
        <v>67.1814489544622</v>
      </c>
      <c r="J115" s="6">
        <v>88.3959224551088</v>
      </c>
      <c r="K115" s="6">
        <v>112.804340310118</v>
      </c>
      <c r="L115" s="6">
        <v>168.408383696766</v>
      </c>
      <c r="M115" s="6"/>
      <c r="N115" s="6">
        <v>34.4995392695384</v>
      </c>
      <c r="O115" s="6">
        <v>58.0640298291151</v>
      </c>
      <c r="P115" s="6">
        <v>88.3959224551088</v>
      </c>
      <c r="Q115" s="6">
        <v>125.746949343078</v>
      </c>
      <c r="R115" s="6">
        <v>170.335078543355</v>
      </c>
      <c r="S115" s="6">
        <f t="shared" si="4"/>
        <v>0</v>
      </c>
      <c r="T115" s="16">
        <f t="shared" si="5"/>
        <v>-5.725108605615123</v>
      </c>
      <c r="U115">
        <f t="shared" si="6"/>
        <v>0</v>
      </c>
      <c r="V115">
        <f t="shared" si="7"/>
        <v>0</v>
      </c>
      <c r="W115" s="12">
        <f>+'CCCR Calculator'!$E$7</f>
        <v>0</v>
      </c>
    </row>
    <row r="116" spans="1:23" ht="14.25">
      <c r="A116" s="18">
        <v>81</v>
      </c>
      <c r="B116" s="3" t="s">
        <v>131</v>
      </c>
      <c r="C116" s="9">
        <v>47</v>
      </c>
      <c r="D116" s="6">
        <v>0.45676980101346</v>
      </c>
      <c r="E116" s="6">
        <v>87.3892356335996</v>
      </c>
      <c r="F116" s="6">
        <v>0.384836819663732</v>
      </c>
      <c r="G116" s="6"/>
      <c r="H116" s="6">
        <v>34.6613271881177</v>
      </c>
      <c r="I116" s="6">
        <v>66.2927273627531</v>
      </c>
      <c r="J116" s="6">
        <v>87.3892356335996</v>
      </c>
      <c r="K116" s="6">
        <v>111.683663376073</v>
      </c>
      <c r="L116" s="6">
        <v>167.083216355103</v>
      </c>
      <c r="M116" s="6"/>
      <c r="N116" s="6">
        <v>33.851788723794</v>
      </c>
      <c r="O116" s="6">
        <v>57.2334877487889</v>
      </c>
      <c r="P116" s="6">
        <v>87.3892356335996</v>
      </c>
      <c r="Q116" s="6">
        <v>124.572834242916</v>
      </c>
      <c r="R116" s="6">
        <v>169.003835085189</v>
      </c>
      <c r="S116" s="6">
        <f t="shared" si="4"/>
        <v>0</v>
      </c>
      <c r="T116" s="16">
        <f t="shared" si="5"/>
        <v>-5.688869874112296</v>
      </c>
      <c r="U116">
        <f t="shared" si="6"/>
        <v>0</v>
      </c>
      <c r="V116">
        <f t="shared" si="7"/>
        <v>0</v>
      </c>
      <c r="W116" s="12">
        <f>+'CCCR Calculator'!$E$7</f>
        <v>0</v>
      </c>
    </row>
    <row r="117" spans="1:23" ht="14.25">
      <c r="A117" s="18">
        <v>82</v>
      </c>
      <c r="B117" s="3" t="s">
        <v>132</v>
      </c>
      <c r="C117" s="9">
        <v>26</v>
      </c>
      <c r="D117" s="6">
        <v>0.45676980101346</v>
      </c>
      <c r="E117" s="6">
        <v>86.4824608389054</v>
      </c>
      <c r="F117" s="6">
        <v>0.387255255201613</v>
      </c>
      <c r="G117" s="6"/>
      <c r="H117" s="6">
        <v>34.0541069707864</v>
      </c>
      <c r="I117" s="6">
        <v>65.4835067369369</v>
      </c>
      <c r="J117" s="6">
        <v>86.4824608389054</v>
      </c>
      <c r="K117" s="6">
        <v>110.686046006497</v>
      </c>
      <c r="L117" s="6">
        <v>165.933002963091</v>
      </c>
      <c r="M117" s="6"/>
      <c r="N117" s="6">
        <v>33.2511494049881</v>
      </c>
      <c r="O117" s="6">
        <v>56.4735567776423</v>
      </c>
      <c r="P117" s="6">
        <v>86.4824608389054</v>
      </c>
      <c r="Q117" s="6">
        <v>123.533945805315</v>
      </c>
      <c r="R117" s="6">
        <v>167.849328614961</v>
      </c>
      <c r="S117" s="6">
        <f t="shared" si="4"/>
        <v>0</v>
      </c>
      <c r="T117" s="16">
        <f t="shared" si="5"/>
        <v>-5.653342492910533</v>
      </c>
      <c r="U117">
        <f t="shared" si="6"/>
        <v>0</v>
      </c>
      <c r="V117">
        <f t="shared" si="7"/>
        <v>0</v>
      </c>
      <c r="W117" s="12">
        <f>+'CCCR Calculator'!$E$7</f>
        <v>0</v>
      </c>
    </row>
    <row r="118" spans="1:23" ht="14.25">
      <c r="A118" s="18">
        <v>83</v>
      </c>
      <c r="B118" s="3" t="s">
        <v>133</v>
      </c>
      <c r="C118" s="9">
        <v>23</v>
      </c>
      <c r="D118" s="6">
        <v>0.45676980101346</v>
      </c>
      <c r="E118" s="6">
        <v>85.7132758532152</v>
      </c>
      <c r="F118" s="6">
        <v>0.389657995650736</v>
      </c>
      <c r="G118" s="6"/>
      <c r="H118" s="6">
        <v>33.5084110894879</v>
      </c>
      <c r="I118" s="6">
        <v>64.7817194471762</v>
      </c>
      <c r="J118" s="6">
        <v>85.7132758532152</v>
      </c>
      <c r="K118" s="6">
        <v>109.860488743187</v>
      </c>
      <c r="L118" s="6">
        <v>165.032817205246</v>
      </c>
      <c r="M118" s="6"/>
      <c r="N118" s="6">
        <v>32.7108413004425</v>
      </c>
      <c r="O118" s="6">
        <v>55.8080189223179</v>
      </c>
      <c r="P118" s="6">
        <v>85.7132758532152</v>
      </c>
      <c r="Q118" s="6">
        <v>122.68532393695</v>
      </c>
      <c r="R118" s="6">
        <v>166.947541358391</v>
      </c>
      <c r="S118" s="6">
        <f t="shared" si="4"/>
        <v>0</v>
      </c>
      <c r="T118" s="16">
        <f t="shared" si="5"/>
        <v>-5.618482398078456</v>
      </c>
      <c r="U118">
        <f t="shared" si="6"/>
        <v>0</v>
      </c>
      <c r="V118">
        <f t="shared" si="7"/>
        <v>0</v>
      </c>
      <c r="W118" s="12">
        <f>+'CCCR Calculator'!$E$7</f>
        <v>0</v>
      </c>
    </row>
    <row r="119" spans="1:23" ht="14.25">
      <c r="A119" s="18">
        <v>84</v>
      </c>
      <c r="B119" s="3" t="s">
        <v>134</v>
      </c>
      <c r="C119" s="9">
        <v>18</v>
      </c>
      <c r="D119" s="6">
        <v>0.45676980101346</v>
      </c>
      <c r="E119" s="6">
        <v>85.1193584587179</v>
      </c>
      <c r="F119" s="6">
        <v>0.392046846388636</v>
      </c>
      <c r="G119" s="6"/>
      <c r="H119" s="6">
        <v>33.037426362767</v>
      </c>
      <c r="I119" s="6">
        <v>64.2150997554888</v>
      </c>
      <c r="J119" s="6">
        <v>85.1193584587179</v>
      </c>
      <c r="K119" s="6">
        <v>109.25625946747</v>
      </c>
      <c r="L119" s="6">
        <v>164.458709424929</v>
      </c>
      <c r="M119" s="6"/>
      <c r="N119" s="6">
        <v>32.2436880818964</v>
      </c>
      <c r="O119" s="6">
        <v>55.2603864750811</v>
      </c>
      <c r="P119" s="6">
        <v>85.1193584587179</v>
      </c>
      <c r="Q119" s="6">
        <v>122.082430363941</v>
      </c>
      <c r="R119" s="6">
        <v>166.375458615905</v>
      </c>
      <c r="S119" s="6">
        <f t="shared" si="4"/>
        <v>0</v>
      </c>
      <c r="T119" s="16">
        <f t="shared" si="5"/>
        <v>-5.584247418391301</v>
      </c>
      <c r="U119">
        <f t="shared" si="6"/>
        <v>0</v>
      </c>
      <c r="V119">
        <f t="shared" si="7"/>
        <v>0</v>
      </c>
      <c r="W119" s="12">
        <f>+'CCCR Calculator'!$E$7</f>
        <v>0</v>
      </c>
    </row>
    <row r="120" spans="1:23" ht="14.25">
      <c r="A120" s="18">
        <v>85</v>
      </c>
      <c r="B120" s="3" t="s">
        <v>135</v>
      </c>
      <c r="C120" s="9">
        <v>9</v>
      </c>
      <c r="D120" s="6">
        <v>0.45676980101346</v>
      </c>
      <c r="E120" s="6">
        <v>84.7383864376028</v>
      </c>
      <c r="F120" s="6">
        <v>0.394423612792846</v>
      </c>
      <c r="G120" s="6"/>
      <c r="H120" s="6">
        <v>32.653952668418</v>
      </c>
      <c r="I120" s="6">
        <v>63.8111858720946</v>
      </c>
      <c r="J120" s="6">
        <v>84.7383864376028</v>
      </c>
      <c r="K120" s="6">
        <v>108.92289176433</v>
      </c>
      <c r="L120" s="6">
        <v>164.287703189877</v>
      </c>
      <c r="M120" s="6"/>
      <c r="N120" s="6">
        <v>31.8621241938225</v>
      </c>
      <c r="O120" s="6">
        <v>54.8539051968671</v>
      </c>
      <c r="P120" s="6">
        <v>84.7383864376028</v>
      </c>
      <c r="Q120" s="6">
        <v>121.781146370534</v>
      </c>
      <c r="R120" s="6">
        <v>166.211065301971</v>
      </c>
      <c r="S120" s="6">
        <f t="shared" si="4"/>
        <v>0</v>
      </c>
      <c r="T120" s="16">
        <f t="shared" si="5"/>
        <v>-5.550597172243894</v>
      </c>
      <c r="U120">
        <f t="shared" si="6"/>
        <v>0</v>
      </c>
      <c r="V120">
        <f t="shared" si="7"/>
        <v>0</v>
      </c>
      <c r="W120" s="12">
        <f>+'CCCR Calculator'!$E$7</f>
        <v>0</v>
      </c>
    </row>
    <row r="121" spans="1:23" ht="14.25">
      <c r="A121" s="18">
        <v>86</v>
      </c>
      <c r="B121" s="3" t="s">
        <v>136</v>
      </c>
      <c r="C121" s="9">
        <v>18</v>
      </c>
      <c r="D121" s="6">
        <v>0.45676980101346</v>
      </c>
      <c r="E121" s="6">
        <v>84.6080375720588</v>
      </c>
      <c r="F121" s="6">
        <v>0.396790100240898</v>
      </c>
      <c r="G121" s="6"/>
      <c r="H121" s="6">
        <v>32.3704082127519</v>
      </c>
      <c r="I121" s="6">
        <v>63.5973212175811</v>
      </c>
      <c r="J121" s="6">
        <v>84.6080375720588</v>
      </c>
      <c r="K121" s="6">
        <v>108.910184330532</v>
      </c>
      <c r="L121" s="6">
        <v>164.597795612178</v>
      </c>
      <c r="M121" s="6"/>
      <c r="N121" s="6">
        <v>31.5782002758975</v>
      </c>
      <c r="O121" s="6">
        <v>54.6115564094628</v>
      </c>
      <c r="P121" s="6">
        <v>84.6080375720588</v>
      </c>
      <c r="Q121" s="6">
        <v>121.837772177458</v>
      </c>
      <c r="R121" s="6">
        <v>166.533346338898</v>
      </c>
      <c r="S121" s="6">
        <f t="shared" si="4"/>
        <v>0</v>
      </c>
      <c r="T121" s="16">
        <f t="shared" si="5"/>
        <v>-5.517492972997658</v>
      </c>
      <c r="U121">
        <f t="shared" si="6"/>
        <v>0</v>
      </c>
      <c r="V121">
        <f t="shared" si="7"/>
        <v>0</v>
      </c>
      <c r="W121" s="12">
        <f>+'CCCR Calculator'!$E$7</f>
        <v>0</v>
      </c>
    </row>
    <row r="122" spans="1:23" ht="14.25">
      <c r="A122" s="18">
        <v>87</v>
      </c>
      <c r="B122" s="3" t="s">
        <v>137</v>
      </c>
      <c r="C122" s="9">
        <v>14</v>
      </c>
      <c r="D122" s="6">
        <v>0.45676980101346</v>
      </c>
      <c r="E122" s="6">
        <v>84.765989644275</v>
      </c>
      <c r="F122" s="6">
        <v>0.399148114110326</v>
      </c>
      <c r="G122" s="6"/>
      <c r="H122" s="6">
        <v>32.1988331906539</v>
      </c>
      <c r="I122" s="6">
        <v>63.6006548962801</v>
      </c>
      <c r="J122" s="6">
        <v>84.765989644275</v>
      </c>
      <c r="K122" s="6">
        <v>109.268201432384</v>
      </c>
      <c r="L122" s="6">
        <v>165.467961472052</v>
      </c>
      <c r="M122" s="6"/>
      <c r="N122" s="6">
        <v>31.4035869643292</v>
      </c>
      <c r="O122" s="6">
        <v>54.5560580085276</v>
      </c>
      <c r="P122" s="6">
        <v>84.765989644275</v>
      </c>
      <c r="Q122" s="6">
        <v>122.309027972493</v>
      </c>
      <c r="R122" s="6">
        <v>167.422290956523</v>
      </c>
      <c r="S122" s="6">
        <f t="shared" si="4"/>
        <v>0</v>
      </c>
      <c r="T122" s="16">
        <f t="shared" si="5"/>
        <v>-5.4848977420674085</v>
      </c>
      <c r="U122">
        <f t="shared" si="6"/>
        <v>0</v>
      </c>
      <c r="V122">
        <f t="shared" si="7"/>
        <v>0</v>
      </c>
      <c r="W122" s="12">
        <f>+'CCCR Calculator'!$E$7</f>
        <v>0</v>
      </c>
    </row>
    <row r="123" spans="1:23" ht="14.25">
      <c r="A123" s="18">
        <v>88</v>
      </c>
      <c r="B123" s="3" t="s">
        <v>138</v>
      </c>
      <c r="C123" s="9">
        <v>10</v>
      </c>
      <c r="D123" s="6">
        <v>0.45676980101346</v>
      </c>
      <c r="E123" s="6">
        <v>85.2499204364405</v>
      </c>
      <c r="F123" s="6">
        <v>0.401499459778661</v>
      </c>
      <c r="G123" s="6"/>
      <c r="H123" s="6">
        <v>32.1508918788325</v>
      </c>
      <c r="I123" s="6">
        <v>63.848141386181</v>
      </c>
      <c r="J123" s="6">
        <v>85.2499204364405</v>
      </c>
      <c r="K123" s="6">
        <v>110.047274418704</v>
      </c>
      <c r="L123" s="6">
        <v>166.978161194241</v>
      </c>
      <c r="M123" s="6"/>
      <c r="N123" s="6">
        <v>31.3495771160972</v>
      </c>
      <c r="O123" s="6">
        <v>54.7098644090058</v>
      </c>
      <c r="P123" s="6">
        <v>85.2499204364405</v>
      </c>
      <c r="Q123" s="6">
        <v>123.252056605634</v>
      </c>
      <c r="R123" s="6">
        <v>168.958900948688</v>
      </c>
      <c r="S123" s="6">
        <f t="shared" si="4"/>
        <v>0</v>
      </c>
      <c r="T123" s="16">
        <f t="shared" si="5"/>
        <v>-5.452775929116077</v>
      </c>
      <c r="U123">
        <f t="shared" si="6"/>
        <v>0</v>
      </c>
      <c r="V123">
        <f t="shared" si="7"/>
        <v>0</v>
      </c>
      <c r="W123" s="12">
        <f>+'CCCR Calculator'!$E$7</f>
        <v>0</v>
      </c>
    </row>
    <row r="124" spans="1:23" ht="14.25">
      <c r="A124" s="18">
        <v>89</v>
      </c>
      <c r="B124" s="3" t="s">
        <v>139</v>
      </c>
      <c r="C124" s="9">
        <v>8</v>
      </c>
      <c r="D124" s="6">
        <v>0.45676980101346</v>
      </c>
      <c r="E124" s="6">
        <v>86.0975077307442</v>
      </c>
      <c r="F124" s="6">
        <v>0.403845942623438</v>
      </c>
      <c r="G124" s="6"/>
      <c r="H124" s="6">
        <v>32.2378732042521</v>
      </c>
      <c r="I124" s="6">
        <v>64.3665394506647</v>
      </c>
      <c r="J124" s="6">
        <v>86.0975077307442</v>
      </c>
      <c r="K124" s="6">
        <v>111.298004294548</v>
      </c>
      <c r="L124" s="6">
        <v>169.209352725527</v>
      </c>
      <c r="M124" s="6"/>
      <c r="N124" s="6">
        <v>31.4270864997315</v>
      </c>
      <c r="O124" s="6">
        <v>55.0951654343869</v>
      </c>
      <c r="P124" s="6">
        <v>86.0975077307442</v>
      </c>
      <c r="Q124" s="6">
        <v>124.724427961135</v>
      </c>
      <c r="R124" s="6">
        <v>171.225202937049</v>
      </c>
      <c r="S124" s="6">
        <f t="shared" si="4"/>
        <v>0</v>
      </c>
      <c r="T124" s="16">
        <f t="shared" si="5"/>
        <v>-5.4210934387808605</v>
      </c>
      <c r="U124">
        <f t="shared" si="6"/>
        <v>0</v>
      </c>
      <c r="V124">
        <f t="shared" si="7"/>
        <v>0</v>
      </c>
      <c r="W124" s="12">
        <f>+'CCCR Calculator'!$E$7</f>
        <v>0</v>
      </c>
    </row>
    <row r="125" spans="1:23" ht="14.25">
      <c r="A125" s="18">
        <v>90</v>
      </c>
      <c r="B125" s="3" t="s">
        <v>140</v>
      </c>
      <c r="C125" s="9">
        <v>3</v>
      </c>
      <c r="D125" s="6">
        <v>0.45676980101346</v>
      </c>
      <c r="E125" s="6">
        <v>87.3464293093753</v>
      </c>
      <c r="F125" s="6">
        <v>0.40618936802219</v>
      </c>
      <c r="G125" s="6"/>
      <c r="H125" s="6">
        <v>32.4706898295171</v>
      </c>
      <c r="I125" s="6">
        <v>65.1824102773235</v>
      </c>
      <c r="J125" s="6">
        <v>87.3464293093753</v>
      </c>
      <c r="K125" s="6">
        <v>113.071265361225</v>
      </c>
      <c r="L125" s="6">
        <v>172.243507361823</v>
      </c>
      <c r="M125" s="6"/>
      <c r="N125" s="6">
        <v>31.6466529960229</v>
      </c>
      <c r="O125" s="6">
        <v>55.733884161229</v>
      </c>
      <c r="P125" s="6">
        <v>87.3464293093753</v>
      </c>
      <c r="Q125" s="6">
        <v>126.784145018734</v>
      </c>
      <c r="R125" s="6">
        <v>174.304264692732</v>
      </c>
      <c r="S125" s="6">
        <f t="shared" si="4"/>
        <v>0</v>
      </c>
      <c r="T125" s="16">
        <f t="shared" si="5"/>
        <v>-5.389817563404543</v>
      </c>
      <c r="U125">
        <f t="shared" si="6"/>
        <v>0</v>
      </c>
      <c r="V125">
        <f t="shared" si="7"/>
        <v>0</v>
      </c>
      <c r="W125" s="12">
        <f>+'CCCR Calculator'!$E$7</f>
        <v>0</v>
      </c>
    </row>
    <row r="126" ht="14.25">
      <c r="C126" s="9">
        <f>SUM(C3:C125)</f>
        <v>6697</v>
      </c>
    </row>
  </sheetData>
  <sheetProtection password="BA5C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3" max="3" width="13.28125" style="0" bestFit="1" customWidth="1"/>
  </cols>
  <sheetData>
    <row r="1" ht="13.5" thickBot="1"/>
    <row r="2" spans="2:10" ht="12.75">
      <c r="B2" s="21"/>
      <c r="C2" s="22"/>
      <c r="D2" s="22"/>
      <c r="E2" s="22"/>
      <c r="F2" s="23"/>
      <c r="J2" s="20" t="s">
        <v>143</v>
      </c>
    </row>
    <row r="3" spans="2:10" ht="15">
      <c r="B3" s="24"/>
      <c r="C3" s="29" t="s">
        <v>173</v>
      </c>
      <c r="D3" s="25"/>
      <c r="E3" s="30" t="s">
        <v>144</v>
      </c>
      <c r="F3" s="28"/>
      <c r="J3" s="20" t="s">
        <v>144</v>
      </c>
    </row>
    <row r="4" spans="2:6" ht="12.75">
      <c r="B4" s="24"/>
      <c r="C4" s="25"/>
      <c r="D4" s="25"/>
      <c r="E4" s="26"/>
      <c r="F4" s="28"/>
    </row>
    <row r="5" spans="2:6" ht="15">
      <c r="B5" s="24"/>
      <c r="C5" s="29" t="s">
        <v>170</v>
      </c>
      <c r="D5" s="25"/>
      <c r="E5" s="31"/>
      <c r="F5" s="33"/>
    </row>
    <row r="6" spans="2:6" ht="12.75">
      <c r="B6" s="24"/>
      <c r="C6" s="25"/>
      <c r="D6" s="25"/>
      <c r="E6" s="27"/>
      <c r="F6" s="33"/>
    </row>
    <row r="7" spans="2:6" ht="15">
      <c r="B7" s="24"/>
      <c r="C7" s="29" t="s">
        <v>171</v>
      </c>
      <c r="D7" s="25"/>
      <c r="E7" s="30"/>
      <c r="F7" s="28"/>
    </row>
    <row r="8" spans="2:6" ht="12.75">
      <c r="B8" s="24"/>
      <c r="C8" s="25"/>
      <c r="D8" s="25"/>
      <c r="E8" s="25"/>
      <c r="F8" s="28"/>
    </row>
    <row r="9" spans="2:6" ht="15">
      <c r="B9" s="24"/>
      <c r="C9" s="29" t="s">
        <v>172</v>
      </c>
      <c r="D9" s="25"/>
      <c r="E9" s="36">
        <f>IF(E3="Male",VLOOKUP(E5,males!A3:T125,20,FALSE),VLOOKUP(E5,females!A3:T125,20,FALSE))</f>
        <v>-4.668085137502216</v>
      </c>
      <c r="F9" s="28"/>
    </row>
    <row r="10" spans="2:6" ht="12.75">
      <c r="B10" s="24"/>
      <c r="C10" s="25"/>
      <c r="D10" s="25"/>
      <c r="E10" s="25"/>
      <c r="F10" s="28"/>
    </row>
    <row r="11" spans="2:6" ht="12.75">
      <c r="B11" s="37"/>
      <c r="C11" s="38"/>
      <c r="D11" s="38"/>
      <c r="E11" s="38"/>
      <c r="F11" s="39"/>
    </row>
    <row r="12" spans="2:6" ht="12.75">
      <c r="B12" s="24"/>
      <c r="C12" s="40" t="s">
        <v>174</v>
      </c>
      <c r="D12" s="41"/>
      <c r="E12" s="41"/>
      <c r="F12" s="28"/>
    </row>
    <row r="13" spans="2:6" ht="12.75">
      <c r="B13" s="24"/>
      <c r="C13" s="41"/>
      <c r="D13" s="41"/>
      <c r="E13" s="41"/>
      <c r="F13" s="28"/>
    </row>
    <row r="14" spans="2:6" ht="12.75">
      <c r="B14" s="24"/>
      <c r="C14" s="41"/>
      <c r="D14" s="41"/>
      <c r="E14" s="41"/>
      <c r="F14" s="28"/>
    </row>
    <row r="15" spans="2:6" ht="13.5" thickBot="1">
      <c r="B15" s="34"/>
      <c r="C15" s="42"/>
      <c r="D15" s="42"/>
      <c r="E15" s="42"/>
      <c r="F15" s="35"/>
    </row>
    <row r="16" spans="2:6" ht="12.75">
      <c r="B16" s="32"/>
      <c r="C16" s="32"/>
      <c r="D16" s="32"/>
      <c r="E16" s="32"/>
      <c r="F16" s="32"/>
    </row>
    <row r="17" spans="2:6" ht="12.75">
      <c r="B17" s="32"/>
      <c r="C17" s="32"/>
      <c r="D17" s="32"/>
      <c r="E17" s="32"/>
      <c r="F17" s="32"/>
    </row>
    <row r="18" spans="2:6" ht="12.75">
      <c r="B18" s="32"/>
      <c r="C18" s="32"/>
      <c r="D18" s="32"/>
      <c r="E18" s="32"/>
      <c r="F18" s="32"/>
    </row>
    <row r="19" spans="2:6" ht="12.75">
      <c r="B19" s="32"/>
      <c r="C19" s="32"/>
      <c r="D19" s="32"/>
      <c r="E19" s="32"/>
      <c r="F19" s="32"/>
    </row>
  </sheetData>
  <sheetProtection password="BA5C" sheet="1" selectLockedCells="1"/>
  <mergeCells count="2">
    <mergeCell ref="B11:F11"/>
    <mergeCell ref="C12:E15"/>
  </mergeCells>
  <dataValidations count="1">
    <dataValidation type="list" allowBlank="1" showInputMessage="1" showErrorMessage="1" sqref="E3:E4">
      <formula1>$J$2:$J$3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Waikato District Health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DuToitS</dc:creator>
  <cp:keywords/>
  <dc:description/>
  <cp:lastModifiedBy>Stephen Du Toit</cp:lastModifiedBy>
  <cp:lastPrinted>2014-01-21T23:27:59Z</cp:lastPrinted>
  <dcterms:created xsi:type="dcterms:W3CDTF">2013-11-18T02:15:48Z</dcterms:created>
  <dcterms:modified xsi:type="dcterms:W3CDTF">2020-07-12T22:28:26Z</dcterms:modified>
  <cp:category/>
  <cp:version/>
  <cp:contentType/>
  <cp:contentStatus/>
</cp:coreProperties>
</file>